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tie\Desktop\"/>
    </mc:Choice>
  </mc:AlternateContent>
  <bookViews>
    <workbookView xWindow="-15" yWindow="5820" windowWidth="20550" windowHeight="696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N74" i="1" l="1"/>
  <c r="N14" i="1"/>
  <c r="N18" i="1"/>
  <c r="F78" i="1"/>
  <c r="P33" i="1"/>
  <c r="Q33" i="1" s="1"/>
  <c r="N33" i="1"/>
  <c r="R33" i="1" s="1"/>
  <c r="J33" i="1"/>
  <c r="G33" i="1"/>
  <c r="B27" i="1"/>
  <c r="B28" i="1" s="1"/>
  <c r="B24" i="1"/>
  <c r="J19" i="1"/>
  <c r="P19" i="1"/>
  <c r="Q19" i="1" s="1"/>
  <c r="N19" i="1"/>
  <c r="G19" i="1"/>
  <c r="B19" i="1"/>
  <c r="B20" i="1" s="1"/>
  <c r="B21" i="1" s="1"/>
  <c r="B22" i="1" s="1"/>
  <c r="B6" i="1"/>
  <c r="B7" i="1" s="1"/>
  <c r="B8" i="1" s="1"/>
  <c r="B9" i="1" s="1"/>
  <c r="B10" i="1" s="1"/>
  <c r="B11" i="1" s="1"/>
  <c r="B12" i="1" s="1"/>
  <c r="B13" i="1" s="1"/>
  <c r="N5" i="1"/>
  <c r="R74" i="1" l="1"/>
  <c r="R14" i="1"/>
  <c r="R18" i="1"/>
  <c r="P14" i="1"/>
  <c r="P18" i="1"/>
  <c r="P74" i="1"/>
  <c r="P5" i="1"/>
  <c r="G55" i="1"/>
  <c r="G54" i="1"/>
  <c r="G64" i="1"/>
  <c r="G65" i="1"/>
  <c r="G68" i="1"/>
  <c r="G32" i="1"/>
  <c r="G69" i="1"/>
  <c r="G58" i="1"/>
  <c r="G71" i="1"/>
  <c r="G73" i="1"/>
  <c r="G70" i="1"/>
  <c r="G60" i="1"/>
  <c r="G59" i="1"/>
  <c r="G76" i="1"/>
  <c r="G62" i="1"/>
  <c r="G6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30" i="1"/>
  <c r="J34" i="1"/>
  <c r="J75" i="1"/>
  <c r="J36" i="1"/>
  <c r="J31" i="1"/>
  <c r="J50" i="1"/>
  <c r="J39" i="1"/>
  <c r="J74" i="1"/>
  <c r="J41" i="1"/>
  <c r="J42" i="1"/>
  <c r="J43" i="1"/>
  <c r="J29" i="1"/>
  <c r="J38" i="1"/>
  <c r="J51" i="1"/>
  <c r="J47" i="1"/>
  <c r="J40" i="1"/>
  <c r="J48" i="1"/>
  <c r="J49" i="1"/>
  <c r="J45" i="1"/>
  <c r="J37" i="1"/>
  <c r="J61" i="1"/>
  <c r="J35" i="1"/>
  <c r="J46" i="1"/>
  <c r="J72" i="1"/>
  <c r="J52" i="1"/>
  <c r="J44" i="1"/>
  <c r="J57" i="1"/>
  <c r="J56" i="1"/>
  <c r="J67" i="1"/>
  <c r="J66" i="1"/>
  <c r="J55" i="1"/>
  <c r="J54" i="1"/>
  <c r="J64" i="1"/>
  <c r="J65" i="1"/>
  <c r="J68" i="1"/>
  <c r="J32" i="1"/>
  <c r="J69" i="1"/>
  <c r="J71" i="1"/>
  <c r="J70" i="1"/>
  <c r="J76" i="1"/>
  <c r="I78" i="1"/>
  <c r="L78" i="1"/>
  <c r="M78" i="1"/>
  <c r="O78" i="1"/>
  <c r="S78" i="1"/>
  <c r="E78" i="1"/>
  <c r="Q14" i="1" l="1"/>
  <c r="P78" i="1"/>
  <c r="Q74" i="1"/>
  <c r="Q1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30" i="1"/>
  <c r="G34" i="1"/>
  <c r="G75" i="1"/>
  <c r="G36" i="1"/>
  <c r="G31" i="1"/>
  <c r="G50" i="1"/>
  <c r="G39" i="1"/>
  <c r="G74" i="1"/>
  <c r="G41" i="1"/>
  <c r="G42" i="1"/>
  <c r="G43" i="1"/>
  <c r="G29" i="1"/>
  <c r="G38" i="1"/>
  <c r="G51" i="1"/>
  <c r="G47" i="1"/>
  <c r="G40" i="1"/>
  <c r="G48" i="1"/>
  <c r="G49" i="1"/>
  <c r="G45" i="1"/>
  <c r="G37" i="1"/>
  <c r="G61" i="1"/>
  <c r="G35" i="1"/>
  <c r="G46" i="1"/>
  <c r="G72" i="1"/>
  <c r="G52" i="1"/>
  <c r="G53" i="1"/>
  <c r="G44" i="1"/>
  <c r="G57" i="1"/>
  <c r="G56" i="1"/>
  <c r="G67" i="1"/>
  <c r="G66" i="1"/>
  <c r="N78" i="1" l="1"/>
  <c r="H6" i="1" l="1"/>
  <c r="R5" i="1"/>
  <c r="J5" i="1"/>
  <c r="G5" i="1"/>
  <c r="J78" i="1" l="1"/>
  <c r="Q5" i="1"/>
  <c r="G78" i="1"/>
  <c r="A7" i="1"/>
  <c r="A8" i="1" l="1"/>
  <c r="H7" i="1"/>
  <c r="A9" i="1" l="1"/>
  <c r="H8" i="1"/>
  <c r="A10" i="1" l="1"/>
  <c r="H9" i="1"/>
  <c r="A11" i="1" l="1"/>
  <c r="H10" i="1"/>
  <c r="A12" i="1" l="1"/>
  <c r="H11" i="1"/>
  <c r="A13" i="1" l="1"/>
  <c r="H12" i="1"/>
  <c r="H13" i="1" l="1"/>
  <c r="A16" i="1" l="1"/>
  <c r="H15" i="1"/>
  <c r="A17" i="1" l="1"/>
  <c r="H16" i="1"/>
  <c r="H17" i="1" l="1"/>
  <c r="A19" i="1" l="1"/>
  <c r="R19" i="1" l="1"/>
  <c r="R78" i="1" s="1"/>
  <c r="A21" i="1"/>
  <c r="H20" i="1"/>
  <c r="A22" i="1" l="1"/>
  <c r="H21" i="1"/>
  <c r="H22" i="1" l="1"/>
  <c r="A24" i="1" l="1"/>
  <c r="H23" i="1"/>
  <c r="H24" i="1" l="1"/>
  <c r="A26" i="1" l="1"/>
  <c r="H25" i="1"/>
  <c r="A27" i="1" l="1"/>
  <c r="H26" i="1"/>
  <c r="A28" i="1" l="1"/>
  <c r="H27" i="1"/>
  <c r="H28" i="1" l="1"/>
  <c r="H75" i="1" l="1"/>
  <c r="H41" i="1" l="1"/>
  <c r="A76" i="1" l="1"/>
  <c r="H76" i="1" l="1"/>
  <c r="A42" i="1" l="1"/>
  <c r="A43" i="1" s="1"/>
  <c r="A29" i="1"/>
  <c r="A30" i="1" s="1"/>
  <c r="H34" i="1"/>
  <c r="H35" i="1"/>
  <c r="H36" i="1"/>
  <c r="A37" i="1"/>
  <c r="H37" i="1" s="1"/>
  <c r="H42" i="1"/>
  <c r="H43" i="1" l="1"/>
  <c r="A44" i="1"/>
  <c r="A45" i="1" s="1"/>
  <c r="H29" i="1"/>
  <c r="A46" i="1"/>
  <c r="H45" i="1"/>
  <c r="A31" i="1"/>
  <c r="H30" i="1"/>
  <c r="H44" i="1"/>
  <c r="A38" i="1"/>
  <c r="H31" i="1" l="1"/>
  <c r="A32" i="1"/>
  <c r="H32" i="1" s="1"/>
  <c r="H46" i="1"/>
  <c r="A47" i="1"/>
  <c r="A39" i="1"/>
  <c r="H38" i="1"/>
  <c r="A48" i="1" l="1"/>
  <c r="H47" i="1"/>
  <c r="H39" i="1"/>
  <c r="A40" i="1"/>
  <c r="H40" i="1" s="1"/>
  <c r="A49" i="1" l="1"/>
  <c r="H48" i="1"/>
  <c r="A50" i="1" l="1"/>
  <c r="H49" i="1"/>
  <c r="H50" i="1" l="1"/>
  <c r="A51" i="1"/>
  <c r="A52" i="1" l="1"/>
  <c r="H51" i="1"/>
  <c r="A53" i="1" l="1"/>
  <c r="H52" i="1"/>
  <c r="A54" i="1" l="1"/>
  <c r="H54" i="1" l="1"/>
  <c r="A55" i="1"/>
  <c r="A56" i="1" l="1"/>
  <c r="H55" i="1"/>
  <c r="A57" i="1" l="1"/>
  <c r="H56" i="1"/>
  <c r="A58" i="1" l="1"/>
  <c r="H57" i="1"/>
  <c r="H58" i="1" l="1"/>
  <c r="A59" i="1"/>
  <c r="H59" i="1" l="1"/>
  <c r="A60" i="1"/>
  <c r="A61" i="1" l="1"/>
  <c r="H60" i="1"/>
  <c r="A62" i="1" l="1"/>
  <c r="H61" i="1"/>
  <c r="A63" i="1" l="1"/>
  <c r="H62" i="1"/>
  <c r="A64" i="1" l="1"/>
  <c r="H63" i="1"/>
  <c r="A65" i="1" l="1"/>
  <c r="H64" i="1"/>
  <c r="A66" i="1" l="1"/>
  <c r="H65" i="1"/>
  <c r="A67" i="1" l="1"/>
  <c r="H66" i="1"/>
  <c r="A68" i="1" l="1"/>
  <c r="H67" i="1"/>
  <c r="A69" i="1" l="1"/>
  <c r="H68" i="1"/>
  <c r="H69" i="1" l="1"/>
  <c r="A70" i="1"/>
  <c r="H70" i="1" l="1"/>
  <c r="A71" i="1"/>
  <c r="A72" i="1" l="1"/>
  <c r="H71" i="1"/>
  <c r="H72" i="1" l="1"/>
  <c r="A73" i="1"/>
  <c r="H73" i="1" s="1"/>
  <c r="H78" i="1" s="1"/>
</calcChain>
</file>

<file path=xl/sharedStrings.xml><?xml version="1.0" encoding="utf-8"?>
<sst xmlns="http://schemas.openxmlformats.org/spreadsheetml/2006/main" count="236" uniqueCount="219">
  <si>
    <t>Rugnummer</t>
  </si>
  <si>
    <t>Starttijd</t>
  </si>
  <si>
    <t>Aankomsttijd</t>
  </si>
  <si>
    <t>Naam</t>
  </si>
  <si>
    <t>ruiter</t>
  </si>
  <si>
    <t>paard</t>
  </si>
  <si>
    <t>lus 1</t>
  </si>
  <si>
    <t>vet-in</t>
  </si>
  <si>
    <t>HS</t>
  </si>
  <si>
    <t>tijdstip</t>
  </si>
  <si>
    <t>lus 2</t>
  </si>
  <si>
    <t>Faye Vandewalle</t>
  </si>
  <si>
    <t>Touch of Muntahi</t>
  </si>
  <si>
    <t>Tijd</t>
  </si>
  <si>
    <t>onderweg</t>
  </si>
  <si>
    <t>Gereden</t>
  </si>
  <si>
    <t>snelheid</t>
  </si>
  <si>
    <t>Afstand</t>
  </si>
  <si>
    <t>tijd tss</t>
  </si>
  <si>
    <t>aank/vet-in</t>
  </si>
  <si>
    <t>max 0:20</t>
  </si>
  <si>
    <t>max 60</t>
  </si>
  <si>
    <t>min 10/max13</t>
  </si>
  <si>
    <t>O15</t>
  </si>
  <si>
    <t>O11</t>
  </si>
  <si>
    <t>O14</t>
  </si>
  <si>
    <t>O7</t>
  </si>
  <si>
    <t>O17</t>
  </si>
  <si>
    <t>O12</t>
  </si>
  <si>
    <t>O3</t>
  </si>
  <si>
    <t>O2</t>
  </si>
  <si>
    <t>O6</t>
  </si>
  <si>
    <t>O21</t>
  </si>
  <si>
    <t>O22</t>
  </si>
  <si>
    <t>O23</t>
  </si>
  <si>
    <t>O10</t>
  </si>
  <si>
    <t>O19</t>
  </si>
  <si>
    <t>O30</t>
  </si>
  <si>
    <t>O27</t>
  </si>
  <si>
    <t>O20</t>
  </si>
  <si>
    <t>O28</t>
  </si>
  <si>
    <t>O29</t>
  </si>
  <si>
    <t>O25</t>
  </si>
  <si>
    <t>O18</t>
  </si>
  <si>
    <t>O4</t>
  </si>
  <si>
    <t>O16</t>
  </si>
  <si>
    <t>O26</t>
  </si>
  <si>
    <t>O5</t>
  </si>
  <si>
    <t>O31</t>
  </si>
  <si>
    <t>O32</t>
  </si>
  <si>
    <t>O24</t>
  </si>
  <si>
    <t>O36</t>
  </si>
  <si>
    <t>O35</t>
  </si>
  <si>
    <t>O45</t>
  </si>
  <si>
    <t>O44</t>
  </si>
  <si>
    <t>O34</t>
  </si>
  <si>
    <t>O33</t>
  </si>
  <si>
    <t>O42</t>
  </si>
  <si>
    <t>O43</t>
  </si>
  <si>
    <t>O46</t>
  </si>
  <si>
    <t>O13</t>
  </si>
  <si>
    <t>O47</t>
  </si>
  <si>
    <t>O37</t>
  </si>
  <si>
    <t>O49</t>
  </si>
  <si>
    <t>O50</t>
  </si>
  <si>
    <t>O48</t>
  </si>
  <si>
    <t>O39</t>
  </si>
  <si>
    <t>O38</t>
  </si>
  <si>
    <t>O8</t>
  </si>
  <si>
    <t>O40</t>
  </si>
  <si>
    <t>O41</t>
  </si>
  <si>
    <t>Karen Laneuw</t>
  </si>
  <si>
    <t>Tariq</t>
  </si>
  <si>
    <t>Karolien Heyns</t>
  </si>
  <si>
    <t>Joyce Van Nuffel</t>
  </si>
  <si>
    <t>Kazim</t>
  </si>
  <si>
    <t>Sabra</t>
  </si>
  <si>
    <t>Tinne Luyckx</t>
  </si>
  <si>
    <t>Abigayle</t>
  </si>
  <si>
    <t>Olivia Florin</t>
  </si>
  <si>
    <t>Quebilla</t>
  </si>
  <si>
    <t>Amore</t>
  </si>
  <si>
    <t>Lieve Lammertyn</t>
  </si>
  <si>
    <t>Bruno Van Gestel</t>
  </si>
  <si>
    <t>Sakai</t>
  </si>
  <si>
    <t>Pieter-Jan Van Gestel</t>
  </si>
  <si>
    <t>Berezig</t>
  </si>
  <si>
    <t>Laure Gardin</t>
  </si>
  <si>
    <t>Winston</t>
  </si>
  <si>
    <t>Inge Dewaele</t>
  </si>
  <si>
    <t>Orgulloso</t>
  </si>
  <si>
    <t>Aaricia Lambrigts</t>
  </si>
  <si>
    <t>Hildar</t>
  </si>
  <si>
    <t>Daniel Peeters</t>
  </si>
  <si>
    <t>Esprit</t>
  </si>
  <si>
    <t>Achiel De Jonghe</t>
  </si>
  <si>
    <t>Annabelle</t>
  </si>
  <si>
    <t>Geert Claeys</t>
  </si>
  <si>
    <t>Effleurie</t>
  </si>
  <si>
    <t>Anne Cocquyt</t>
  </si>
  <si>
    <t>Conner</t>
  </si>
  <si>
    <t>Johan Van Gestel</t>
  </si>
  <si>
    <t>Cesarh</t>
  </si>
  <si>
    <t>Olga Lazarenko</t>
  </si>
  <si>
    <t>Malta</t>
  </si>
  <si>
    <t>Guido Thyssen</t>
  </si>
  <si>
    <t>Bil</t>
  </si>
  <si>
    <t>Reinchic De Beunis</t>
  </si>
  <si>
    <t>Del Rio</t>
  </si>
  <si>
    <t>Kristof De Jaegher</t>
  </si>
  <si>
    <t>Ghaliya</t>
  </si>
  <si>
    <t>Sophie Bertrand</t>
  </si>
  <si>
    <t>Fadilla</t>
  </si>
  <si>
    <t>Nadia Van Osselaer</t>
  </si>
  <si>
    <t>Rahin</t>
  </si>
  <si>
    <t>David Permetier</t>
  </si>
  <si>
    <t>El Majied de Alborada</t>
  </si>
  <si>
    <t>Peter Vandenbroucke</t>
  </si>
  <si>
    <t>Etoile de Gruyseecke</t>
  </si>
  <si>
    <t>Thierry Fonteyne</t>
  </si>
  <si>
    <t>Andras</t>
  </si>
  <si>
    <t>Veerle Goossens</t>
  </si>
  <si>
    <t>Quorum</t>
  </si>
  <si>
    <t>Emeline Van Craenenbroeck</t>
  </si>
  <si>
    <t>Filip</t>
  </si>
  <si>
    <t>Nancy Van de Walle</t>
  </si>
  <si>
    <t>Oslo</t>
  </si>
  <si>
    <t>Peter Van den Brempt</t>
  </si>
  <si>
    <t>Fleurde Lys</t>
  </si>
  <si>
    <t>Wouter Van Herck</t>
  </si>
  <si>
    <t>Mourad Safity</t>
  </si>
  <si>
    <t>Anika Penne</t>
  </si>
  <si>
    <t>Nadia</t>
  </si>
  <si>
    <t>Eddie Batens</t>
  </si>
  <si>
    <t>El Gaiban</t>
  </si>
  <si>
    <t>Jan Van Britsom</t>
  </si>
  <si>
    <t>Black Pepper</t>
  </si>
  <si>
    <t>Christ Moulin</t>
  </si>
  <si>
    <t>VO</t>
  </si>
  <si>
    <t>Waldo Busschaert</t>
  </si>
  <si>
    <t>Rino Lernouldt</t>
  </si>
  <si>
    <t>Tulipan</t>
  </si>
  <si>
    <t>Bo</t>
  </si>
  <si>
    <t>Erwin Lambrigts</t>
  </si>
  <si>
    <t>Agrado</t>
  </si>
  <si>
    <t>Tessa Lernouldt</t>
  </si>
  <si>
    <t>Meart</t>
  </si>
  <si>
    <t>Marijke Coppens</t>
  </si>
  <si>
    <t>Marc</t>
  </si>
  <si>
    <t>Griet Coulier</t>
  </si>
  <si>
    <t>Luna</t>
  </si>
  <si>
    <t>Mark Wentein</t>
  </si>
  <si>
    <t>Carlo</t>
  </si>
  <si>
    <t>mank</t>
  </si>
  <si>
    <t>Lieselot Czvek</t>
  </si>
  <si>
    <t>Grace</t>
  </si>
  <si>
    <t>Pauline Everaert</t>
  </si>
  <si>
    <t>Jennigje Klaske</t>
  </si>
  <si>
    <t>Hans Cortviendt</t>
  </si>
  <si>
    <t>Lucky</t>
  </si>
  <si>
    <t>Gerrit Klapwijk</t>
  </si>
  <si>
    <t>Tornado</t>
  </si>
  <si>
    <t>Sofie Parmentier</t>
  </si>
  <si>
    <t>Jo Van Moeffaert</t>
  </si>
  <si>
    <t>Poehpoeh</t>
  </si>
  <si>
    <t>Davy Pieters</t>
  </si>
  <si>
    <t>Yokke</t>
  </si>
  <si>
    <t>Ludmilla Tsvetkova</t>
  </si>
  <si>
    <t>Umbrio</t>
  </si>
  <si>
    <t>Polina Frolova</t>
  </si>
  <si>
    <t>Bess Kalil</t>
  </si>
  <si>
    <t>Kalifa</t>
  </si>
  <si>
    <t>Chiara Goessaert</t>
  </si>
  <si>
    <t>Lobke Zeppelin</t>
  </si>
  <si>
    <t>Emily Huyghe</t>
  </si>
  <si>
    <t>Miss</t>
  </si>
  <si>
    <t>Bettina Annaert</t>
  </si>
  <si>
    <t>Cayenne</t>
  </si>
  <si>
    <t>Van Ooteghem</t>
  </si>
  <si>
    <t>Hope</t>
  </si>
  <si>
    <t>Sven Van Loo</t>
  </si>
  <si>
    <t>Janneman</t>
  </si>
  <si>
    <t>Paul Van Herck</t>
  </si>
  <si>
    <t>Koedoe</t>
  </si>
  <si>
    <t>Stefan De Brouwere</t>
  </si>
  <si>
    <t>Nathan</t>
  </si>
  <si>
    <t>Ellen Bockland</t>
  </si>
  <si>
    <t>Myrrdin</t>
  </si>
  <si>
    <t>Annie Vyt</t>
  </si>
  <si>
    <t>Lanselot</t>
  </si>
  <si>
    <t>Jonathan Baets</t>
  </si>
  <si>
    <t>Elena</t>
  </si>
  <si>
    <t>Ingrid Celen</t>
  </si>
  <si>
    <t>Semini vd Riethoek</t>
  </si>
  <si>
    <t>Marc Demeulemeester</t>
  </si>
  <si>
    <t>Zardo</t>
  </si>
  <si>
    <t>Richard Papens</t>
  </si>
  <si>
    <t>Cisco</t>
  </si>
  <si>
    <t>Danielle De Moor</t>
  </si>
  <si>
    <t>Florida</t>
  </si>
  <si>
    <t>Kathleen Truyens</t>
  </si>
  <si>
    <t>Pineau</t>
  </si>
  <si>
    <t>Wim Devos</t>
  </si>
  <si>
    <t>Persepolis</t>
  </si>
  <si>
    <t>Tina Redant</t>
  </si>
  <si>
    <t>Helena Soete</t>
  </si>
  <si>
    <t>Ewoud Dejonghe</t>
  </si>
  <si>
    <t>Franz</t>
  </si>
  <si>
    <t>Thunder</t>
  </si>
  <si>
    <t>Grijsje</t>
  </si>
  <si>
    <t>Amaryllis Van Craenenbrouck</t>
  </si>
  <si>
    <t>Slawoj</t>
  </si>
  <si>
    <t>cumul</t>
  </si>
  <si>
    <t>aanbiedings</t>
  </si>
  <si>
    <t>tijd</t>
  </si>
  <si>
    <t>in km</t>
  </si>
  <si>
    <t>Opgave onderweg</t>
  </si>
  <si>
    <t>Aantal :</t>
  </si>
  <si>
    <t>Dina Mensen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</si>
</sst>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ouble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ouble">
        <color auto="1"/>
      </bottom>
      <diagonal/>
    </border>
    <border>
      <left style="dashDotDot">
        <color auto="1"/>
      </left>
      <right style="double">
        <color auto="1"/>
      </right>
      <top style="dashDotDot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 style="double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4" fontId="2" fillId="0" borderId="6" xfId="1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" fontId="4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4" fillId="0" borderId="2" xfId="1" applyNumberFormat="1" applyFon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4" fontId="7" fillId="0" borderId="6" xfId="1" applyNumberFormat="1" applyFont="1" applyFill="1" applyBorder="1" applyAlignment="1" applyProtection="1">
      <alignment horizontal="left"/>
      <protection hidden="1"/>
    </xf>
    <xf numFmtId="0" fontId="6" fillId="0" borderId="2" xfId="0" applyFont="1" applyBorder="1" applyAlignment="1">
      <alignment horizontal="center"/>
    </xf>
  </cellXfs>
  <cellStyles count="3">
    <cellStyle name="Euro" xfId="2"/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2" zoomScale="75" zoomScaleNormal="75" workbookViewId="0">
      <pane ySplit="930" topLeftCell="A43" activePane="bottomLeft"/>
      <selection activeCell="Q2" sqref="Q1:Q1048576"/>
      <selection pane="bottomLeft" activeCell="C73" sqref="C73"/>
    </sheetView>
  </sheetViews>
  <sheetFormatPr defaultRowHeight="15" x14ac:dyDescent="0.25"/>
  <cols>
    <col min="1" max="1" width="7.42578125" style="2" customWidth="1"/>
    <col min="2" max="2" width="12.140625" style="1" customWidth="1"/>
    <col min="3" max="3" width="22.5703125" style="1" customWidth="1"/>
    <col min="4" max="4" width="20.7109375" style="1" customWidth="1"/>
    <col min="5" max="7" width="12.7109375" style="1" customWidth="1"/>
    <col min="8" max="8" width="13.42578125" style="1" customWidth="1"/>
    <col min="9" max="14" width="12.7109375" style="1" customWidth="1"/>
    <col min="15" max="15" width="13.42578125" style="1" customWidth="1"/>
    <col min="16" max="19" width="12.7109375" style="1" customWidth="1"/>
    <col min="20" max="16384" width="9.140625" style="1"/>
  </cols>
  <sheetData>
    <row r="1" spans="1:19" ht="15.75" thickBot="1" x14ac:dyDescent="0.3"/>
    <row r="2" spans="1:19" ht="15.75" thickTop="1" x14ac:dyDescent="0.25">
      <c r="A2" s="9"/>
      <c r="B2" s="10"/>
      <c r="C2" s="11"/>
      <c r="D2" s="12"/>
      <c r="E2" s="12"/>
      <c r="F2" s="12"/>
      <c r="G2" s="12"/>
      <c r="H2" s="12" t="s">
        <v>15</v>
      </c>
      <c r="I2" s="12"/>
      <c r="J2" s="12" t="s">
        <v>18</v>
      </c>
      <c r="K2" s="12"/>
      <c r="L2" s="12"/>
      <c r="M2" s="12"/>
      <c r="N2" s="12"/>
      <c r="O2" s="12"/>
      <c r="P2" s="12" t="s">
        <v>18</v>
      </c>
      <c r="Q2" s="12" t="s">
        <v>212</v>
      </c>
      <c r="R2" s="12" t="s">
        <v>15</v>
      </c>
      <c r="S2" s="13"/>
    </row>
    <row r="3" spans="1:19" x14ac:dyDescent="0.25">
      <c r="A3" s="9" t="s">
        <v>17</v>
      </c>
      <c r="B3" s="14" t="s">
        <v>0</v>
      </c>
      <c r="C3" s="15" t="s">
        <v>3</v>
      </c>
      <c r="D3" s="16" t="s">
        <v>3</v>
      </c>
      <c r="E3" s="16" t="s">
        <v>1</v>
      </c>
      <c r="F3" s="16" t="s">
        <v>2</v>
      </c>
      <c r="G3" s="16" t="s">
        <v>13</v>
      </c>
      <c r="H3" s="16" t="s">
        <v>16</v>
      </c>
      <c r="I3" s="16" t="s">
        <v>7</v>
      </c>
      <c r="J3" s="16" t="s">
        <v>19</v>
      </c>
      <c r="K3" s="16" t="s">
        <v>8</v>
      </c>
      <c r="L3" s="16" t="s">
        <v>1</v>
      </c>
      <c r="M3" s="16" t="s">
        <v>2</v>
      </c>
      <c r="N3" s="16" t="s">
        <v>13</v>
      </c>
      <c r="O3" s="16" t="s">
        <v>7</v>
      </c>
      <c r="P3" s="16" t="s">
        <v>19</v>
      </c>
      <c r="Q3" s="16" t="s">
        <v>213</v>
      </c>
      <c r="R3" s="16" t="s">
        <v>16</v>
      </c>
      <c r="S3" s="17" t="s">
        <v>8</v>
      </c>
    </row>
    <row r="4" spans="1:19" ht="15.75" thickBot="1" x14ac:dyDescent="0.3">
      <c r="A4" s="9" t="s">
        <v>215</v>
      </c>
      <c r="B4" s="18"/>
      <c r="C4" s="19" t="s">
        <v>4</v>
      </c>
      <c r="D4" s="20" t="s">
        <v>5</v>
      </c>
      <c r="E4" s="20" t="s">
        <v>6</v>
      </c>
      <c r="F4" s="20" t="s">
        <v>6</v>
      </c>
      <c r="G4" s="20" t="s">
        <v>14</v>
      </c>
      <c r="H4" s="21" t="s">
        <v>22</v>
      </c>
      <c r="I4" s="20" t="s">
        <v>9</v>
      </c>
      <c r="J4" s="21" t="s">
        <v>20</v>
      </c>
      <c r="K4" s="21" t="s">
        <v>21</v>
      </c>
      <c r="L4" s="20" t="s">
        <v>10</v>
      </c>
      <c r="M4" s="20" t="s">
        <v>10</v>
      </c>
      <c r="N4" s="20" t="s">
        <v>14</v>
      </c>
      <c r="O4" s="20" t="s">
        <v>9</v>
      </c>
      <c r="P4" s="21" t="s">
        <v>20</v>
      </c>
      <c r="Q4" s="27" t="s">
        <v>214</v>
      </c>
      <c r="R4" s="21" t="s">
        <v>22</v>
      </c>
      <c r="S4" s="22" t="s">
        <v>21</v>
      </c>
    </row>
    <row r="5" spans="1:19" ht="15.75" thickTop="1" x14ac:dyDescent="0.25">
      <c r="A5" s="2">
        <v>46</v>
      </c>
      <c r="B5" s="25">
        <v>101</v>
      </c>
      <c r="C5" s="37" t="s">
        <v>11</v>
      </c>
      <c r="D5" s="38" t="s">
        <v>12</v>
      </c>
      <c r="E5" s="6">
        <v>0.41666666666666669</v>
      </c>
      <c r="F5" s="6">
        <v>0.46666666666666662</v>
      </c>
      <c r="G5" s="6">
        <f t="shared" ref="G5:G36" si="0">+F5-E5</f>
        <v>4.9999999999999933E-2</v>
      </c>
      <c r="H5" s="7"/>
      <c r="I5" s="6">
        <v>0.47291666666666665</v>
      </c>
      <c r="J5" s="6">
        <f t="shared" ref="J5:J52" si="1">+I5-F5</f>
        <v>6.2500000000000333E-3</v>
      </c>
      <c r="K5" s="5">
        <v>56</v>
      </c>
      <c r="L5" s="6">
        <v>0.5083333333333333</v>
      </c>
      <c r="M5" s="6">
        <v>0.60555555555555551</v>
      </c>
      <c r="N5" s="6">
        <f>(+M5-L5)+(F5-E5)</f>
        <v>0.14722222222222214</v>
      </c>
      <c r="O5" s="6">
        <v>0.61319444444444449</v>
      </c>
      <c r="P5" s="6">
        <f>O5-M5</f>
        <v>7.6388888888889728E-3</v>
      </c>
      <c r="Q5" s="6">
        <f>+J5+P5</f>
        <v>1.3888888888889006E-2</v>
      </c>
      <c r="R5" s="31">
        <f>IF(A5&lt;&gt;"",IF(N5&lt;&gt;"","1:00:00"/(N5/A5),""),"")</f>
        <v>13.018867924528308</v>
      </c>
      <c r="S5" s="5">
        <v>58</v>
      </c>
    </row>
    <row r="6" spans="1:19" x14ac:dyDescent="0.25">
      <c r="A6" s="2">
        <v>23</v>
      </c>
      <c r="B6" s="26">
        <f>+B5+1</f>
        <v>102</v>
      </c>
      <c r="C6" s="39" t="s">
        <v>113</v>
      </c>
      <c r="D6" s="40" t="s">
        <v>114</v>
      </c>
      <c r="E6" s="23">
        <v>0.42638888888888887</v>
      </c>
      <c r="F6" s="23">
        <v>0.49444444444444446</v>
      </c>
      <c r="G6" s="6">
        <f t="shared" si="0"/>
        <v>6.8055555555555591E-2</v>
      </c>
      <c r="H6" s="31">
        <f t="shared" ref="H6:H13" si="2">IF(A6&lt;&gt;"",IF(G6&lt;&gt;"","1:00:00"/(G6/A6),""),"")</f>
        <v>14.081632653061217</v>
      </c>
      <c r="I6" s="23">
        <v>0.5</v>
      </c>
      <c r="J6" s="6">
        <f t="shared" si="1"/>
        <v>5.5555555555555358E-3</v>
      </c>
      <c r="K6" s="3">
        <v>44</v>
      </c>
      <c r="L6" s="3"/>
      <c r="M6" s="3"/>
      <c r="N6" s="6"/>
      <c r="O6" s="3"/>
      <c r="P6" s="6"/>
      <c r="Q6" s="6"/>
      <c r="R6" s="31"/>
      <c r="S6" s="3"/>
    </row>
    <row r="7" spans="1:19" x14ac:dyDescent="0.25">
      <c r="A7" s="2">
        <f t="shared" ref="A7:A13" si="3">+A6</f>
        <v>23</v>
      </c>
      <c r="B7" s="26">
        <f t="shared" ref="B7:B13" si="4">+B6+1</f>
        <v>103</v>
      </c>
      <c r="C7" s="39" t="s">
        <v>115</v>
      </c>
      <c r="D7" s="40" t="s">
        <v>116</v>
      </c>
      <c r="E7" s="23">
        <v>0.42638888888888887</v>
      </c>
      <c r="F7" s="23">
        <v>0.49444444444444446</v>
      </c>
      <c r="G7" s="6">
        <f t="shared" si="0"/>
        <v>6.8055555555555591E-2</v>
      </c>
      <c r="H7" s="31">
        <f t="shared" si="2"/>
        <v>14.081632653061217</v>
      </c>
      <c r="I7" s="23">
        <v>0.5</v>
      </c>
      <c r="J7" s="6">
        <f t="shared" si="1"/>
        <v>5.5555555555555358E-3</v>
      </c>
      <c r="K7" s="3">
        <v>40</v>
      </c>
      <c r="L7" s="3"/>
      <c r="M7" s="3"/>
      <c r="N7" s="6"/>
      <c r="O7" s="3"/>
      <c r="P7" s="6"/>
      <c r="Q7" s="6"/>
      <c r="R7" s="31"/>
      <c r="S7" s="3"/>
    </row>
    <row r="8" spans="1:19" x14ac:dyDescent="0.25">
      <c r="A8" s="2">
        <f t="shared" si="3"/>
        <v>23</v>
      </c>
      <c r="B8" s="26">
        <f t="shared" si="4"/>
        <v>104</v>
      </c>
      <c r="C8" s="28" t="s">
        <v>71</v>
      </c>
      <c r="D8" s="29" t="s">
        <v>72</v>
      </c>
      <c r="E8" s="23">
        <v>0.43611111111111112</v>
      </c>
      <c r="F8" s="23">
        <v>0.51736111111111105</v>
      </c>
      <c r="G8" s="6">
        <f t="shared" si="0"/>
        <v>8.1249999999999933E-2</v>
      </c>
      <c r="H8" s="31">
        <f t="shared" si="2"/>
        <v>11.794871794871804</v>
      </c>
      <c r="I8" s="23">
        <v>0.52847222222222223</v>
      </c>
      <c r="J8" s="6">
        <f t="shared" si="1"/>
        <v>1.1111111111111183E-2</v>
      </c>
      <c r="K8" s="3">
        <v>56</v>
      </c>
      <c r="L8" s="3"/>
      <c r="M8" s="3"/>
      <c r="N8" s="6"/>
      <c r="O8" s="3"/>
      <c r="P8" s="6"/>
      <c r="Q8" s="6"/>
      <c r="R8" s="31"/>
      <c r="S8" s="3"/>
    </row>
    <row r="9" spans="1:19" x14ac:dyDescent="0.25">
      <c r="A9" s="2">
        <f t="shared" si="3"/>
        <v>23</v>
      </c>
      <c r="B9" s="26">
        <f t="shared" si="4"/>
        <v>105</v>
      </c>
      <c r="C9" s="28" t="s">
        <v>117</v>
      </c>
      <c r="D9" s="29" t="s">
        <v>118</v>
      </c>
      <c r="E9" s="23">
        <v>0.4597222222222222</v>
      </c>
      <c r="F9" s="23">
        <v>0.53402777777777777</v>
      </c>
      <c r="G9" s="6">
        <f t="shared" si="0"/>
        <v>7.4305555555555569E-2</v>
      </c>
      <c r="H9" s="31">
        <f t="shared" si="2"/>
        <v>12.897196261682241</v>
      </c>
      <c r="I9" s="23">
        <v>0.54791666666666672</v>
      </c>
      <c r="J9" s="6">
        <f t="shared" si="1"/>
        <v>1.3888888888888951E-2</v>
      </c>
      <c r="K9" s="3">
        <v>40</v>
      </c>
      <c r="L9" s="3"/>
      <c r="M9" s="3"/>
      <c r="N9" s="6"/>
      <c r="O9" s="3"/>
      <c r="P9" s="6"/>
      <c r="Q9" s="6"/>
      <c r="R9" s="31"/>
      <c r="S9" s="3"/>
    </row>
    <row r="10" spans="1:19" x14ac:dyDescent="0.25">
      <c r="A10" s="2">
        <f t="shared" si="3"/>
        <v>23</v>
      </c>
      <c r="B10" s="26">
        <f t="shared" si="4"/>
        <v>106</v>
      </c>
      <c r="C10" s="28" t="s">
        <v>119</v>
      </c>
      <c r="D10" s="29" t="s">
        <v>120</v>
      </c>
      <c r="E10" s="23">
        <v>0.4680555555555555</v>
      </c>
      <c r="F10" s="23">
        <v>0.54097222222222219</v>
      </c>
      <c r="G10" s="6">
        <f t="shared" si="0"/>
        <v>7.2916666666666685E-2</v>
      </c>
      <c r="H10" s="31">
        <f t="shared" si="2"/>
        <v>13.142857142857139</v>
      </c>
      <c r="I10" s="23">
        <v>0.5493055555555556</v>
      </c>
      <c r="J10" s="6">
        <f t="shared" si="1"/>
        <v>8.3333333333334147E-3</v>
      </c>
      <c r="K10" s="3">
        <v>48</v>
      </c>
      <c r="L10" s="3"/>
      <c r="M10" s="3"/>
      <c r="N10" s="6"/>
      <c r="O10" s="3"/>
      <c r="P10" s="6"/>
      <c r="Q10" s="6"/>
      <c r="R10" s="31"/>
      <c r="S10" s="3"/>
    </row>
    <row r="11" spans="1:19" x14ac:dyDescent="0.25">
      <c r="A11" s="2">
        <f t="shared" si="3"/>
        <v>23</v>
      </c>
      <c r="B11" s="26">
        <f t="shared" si="4"/>
        <v>107</v>
      </c>
      <c r="C11" s="28" t="s">
        <v>109</v>
      </c>
      <c r="D11" s="29" t="s">
        <v>110</v>
      </c>
      <c r="E11" s="23">
        <v>0.4597222222222222</v>
      </c>
      <c r="F11" s="23">
        <v>0.53402777777777777</v>
      </c>
      <c r="G11" s="6">
        <f t="shared" si="0"/>
        <v>7.4305555555555569E-2</v>
      </c>
      <c r="H11" s="31">
        <f t="shared" si="2"/>
        <v>12.897196261682241</v>
      </c>
      <c r="I11" s="23">
        <v>0.5444444444444444</v>
      </c>
      <c r="J11" s="6">
        <f t="shared" si="1"/>
        <v>1.041666666666663E-2</v>
      </c>
      <c r="K11" s="3">
        <v>48</v>
      </c>
      <c r="L11" s="3"/>
      <c r="M11" s="3"/>
      <c r="N11" s="6"/>
      <c r="O11" s="3"/>
      <c r="P11" s="6"/>
      <c r="Q11" s="6"/>
      <c r="R11" s="31"/>
      <c r="S11" s="3"/>
    </row>
    <row r="12" spans="1:19" x14ac:dyDescent="0.25">
      <c r="A12" s="2">
        <f t="shared" si="3"/>
        <v>23</v>
      </c>
      <c r="B12" s="26">
        <f t="shared" si="4"/>
        <v>108</v>
      </c>
      <c r="C12" s="28" t="s">
        <v>111</v>
      </c>
      <c r="D12" s="29" t="s">
        <v>112</v>
      </c>
      <c r="E12" s="23">
        <v>0.4597222222222222</v>
      </c>
      <c r="F12" s="23">
        <v>0.53402777777777777</v>
      </c>
      <c r="G12" s="6">
        <f t="shared" si="0"/>
        <v>7.4305555555555569E-2</v>
      </c>
      <c r="H12" s="31">
        <f t="shared" si="2"/>
        <v>12.897196261682241</v>
      </c>
      <c r="I12" s="23">
        <v>0.5444444444444444</v>
      </c>
      <c r="J12" s="6">
        <f t="shared" si="1"/>
        <v>1.041666666666663E-2</v>
      </c>
      <c r="K12" s="3">
        <v>40</v>
      </c>
      <c r="L12" s="3"/>
      <c r="M12" s="3"/>
      <c r="N12" s="6"/>
      <c r="O12" s="3"/>
      <c r="P12" s="6"/>
      <c r="Q12" s="6"/>
      <c r="R12" s="31"/>
      <c r="S12" s="3"/>
    </row>
    <row r="13" spans="1:19" x14ac:dyDescent="0.25">
      <c r="A13" s="2">
        <f t="shared" si="3"/>
        <v>23</v>
      </c>
      <c r="B13" s="26">
        <f t="shared" si="4"/>
        <v>109</v>
      </c>
      <c r="C13" s="28" t="s">
        <v>121</v>
      </c>
      <c r="D13" s="29" t="s">
        <v>122</v>
      </c>
      <c r="E13" s="23">
        <v>0.43194444444444446</v>
      </c>
      <c r="F13" s="23">
        <v>0.52986111111111112</v>
      </c>
      <c r="G13" s="6">
        <f t="shared" si="0"/>
        <v>9.7916666666666652E-2</v>
      </c>
      <c r="H13" s="31">
        <f t="shared" si="2"/>
        <v>9.7872340425531927</v>
      </c>
      <c r="I13" s="23">
        <v>0.54027777777777775</v>
      </c>
      <c r="J13" s="6">
        <f t="shared" si="1"/>
        <v>1.041666666666663E-2</v>
      </c>
      <c r="K13" s="3">
        <v>48</v>
      </c>
      <c r="L13" s="3"/>
      <c r="M13" s="3"/>
      <c r="N13" s="6"/>
      <c r="O13" s="3"/>
      <c r="P13" s="6"/>
      <c r="Q13" s="6"/>
      <c r="R13" s="31"/>
      <c r="S13" s="3"/>
    </row>
    <row r="14" spans="1:19" x14ac:dyDescent="0.25">
      <c r="A14" s="2">
        <v>46</v>
      </c>
      <c r="B14" s="26">
        <v>110</v>
      </c>
      <c r="C14" s="28" t="s">
        <v>186</v>
      </c>
      <c r="D14" s="29" t="s">
        <v>187</v>
      </c>
      <c r="E14" s="23">
        <v>0.41666666666666669</v>
      </c>
      <c r="F14" s="23">
        <v>0.49027777777777781</v>
      </c>
      <c r="G14" s="6">
        <f t="shared" si="0"/>
        <v>7.3611111111111127E-2</v>
      </c>
      <c r="H14" s="31"/>
      <c r="I14" s="23">
        <v>0.50277777777777777</v>
      </c>
      <c r="J14" s="6">
        <f t="shared" si="1"/>
        <v>1.2499999999999956E-2</v>
      </c>
      <c r="K14" s="3">
        <v>56</v>
      </c>
      <c r="L14" s="23">
        <v>0.53194444444444444</v>
      </c>
      <c r="M14" s="23">
        <v>0.6118055555555556</v>
      </c>
      <c r="N14" s="6">
        <f t="shared" ref="N14:N18" si="5">(+M14-L14)+(F14-E14)</f>
        <v>0.15347222222222229</v>
      </c>
      <c r="O14" s="23">
        <v>0.62708333333333333</v>
      </c>
      <c r="P14" s="6">
        <f>O14-M14</f>
        <v>1.5277777777777724E-2</v>
      </c>
      <c r="Q14" s="6">
        <f>+P14+J14</f>
        <v>2.7777777777777679E-2</v>
      </c>
      <c r="R14" s="31">
        <f>IF(A14&lt;&gt;"",IF(N14&lt;&gt;"","1:00:00"/(N14/A14),""),"")</f>
        <v>12.488687782805425</v>
      </c>
      <c r="S14" s="3">
        <v>48</v>
      </c>
    </row>
    <row r="15" spans="1:19" x14ac:dyDescent="0.25">
      <c r="A15" s="2">
        <v>23</v>
      </c>
      <c r="B15" s="26">
        <v>111</v>
      </c>
      <c r="C15" s="30" t="s">
        <v>123</v>
      </c>
      <c r="D15" s="29" t="s">
        <v>124</v>
      </c>
      <c r="E15" s="23">
        <v>0.41666666666666669</v>
      </c>
      <c r="F15" s="23">
        <v>0.49027777777777781</v>
      </c>
      <c r="G15" s="6">
        <f t="shared" si="0"/>
        <v>7.3611111111111127E-2</v>
      </c>
      <c r="H15" s="31">
        <f>IF(A15&lt;&gt;"",IF(G15&lt;&gt;"","1:00:00"/(G15/A15),""),"")</f>
        <v>13.018867924528299</v>
      </c>
      <c r="I15" s="23">
        <v>0.50277777777777777</v>
      </c>
      <c r="J15" s="6">
        <f t="shared" si="1"/>
        <v>1.2499999999999956E-2</v>
      </c>
      <c r="K15" s="3">
        <v>40</v>
      </c>
      <c r="L15" s="3"/>
      <c r="M15" s="3"/>
      <c r="N15" s="6"/>
      <c r="O15" s="3"/>
      <c r="P15" s="6"/>
      <c r="Q15" s="6"/>
      <c r="R15" s="31"/>
      <c r="S15" s="3"/>
    </row>
    <row r="16" spans="1:19" x14ac:dyDescent="0.25">
      <c r="A16" s="2">
        <f>+A15</f>
        <v>23</v>
      </c>
      <c r="B16" s="26">
        <v>112</v>
      </c>
      <c r="C16" s="28" t="s">
        <v>188</v>
      </c>
      <c r="D16" s="29" t="s">
        <v>189</v>
      </c>
      <c r="E16" s="23">
        <v>0.41666666666666669</v>
      </c>
      <c r="F16" s="23">
        <v>0.49027777777777781</v>
      </c>
      <c r="G16" s="6">
        <f t="shared" si="0"/>
        <v>7.3611111111111127E-2</v>
      </c>
      <c r="H16" s="31">
        <f>IF(A16&lt;&gt;"",IF(G16&lt;&gt;"","1:00:00"/(G16/A16),""),"")</f>
        <v>13.018867924528299</v>
      </c>
      <c r="I16" s="23">
        <v>0.50277777777777777</v>
      </c>
      <c r="J16" s="6">
        <f t="shared" si="1"/>
        <v>1.2499999999999956E-2</v>
      </c>
      <c r="K16" s="3">
        <v>44</v>
      </c>
      <c r="L16" s="3"/>
      <c r="M16" s="3"/>
      <c r="N16" s="6"/>
      <c r="O16" s="3"/>
      <c r="P16" s="6"/>
      <c r="Q16" s="6"/>
      <c r="R16" s="31"/>
      <c r="S16" s="3"/>
    </row>
    <row r="17" spans="1:19" x14ac:dyDescent="0.25">
      <c r="A17" s="2">
        <f>+A16</f>
        <v>23</v>
      </c>
      <c r="B17" s="26">
        <v>113</v>
      </c>
      <c r="C17" s="28" t="s">
        <v>192</v>
      </c>
      <c r="D17" s="29" t="s">
        <v>193</v>
      </c>
      <c r="E17" s="23">
        <v>0.44444444444444442</v>
      </c>
      <c r="F17" s="23">
        <v>0.53194444444444444</v>
      </c>
      <c r="G17" s="6">
        <f t="shared" si="0"/>
        <v>8.7500000000000022E-2</v>
      </c>
      <c r="H17" s="31">
        <f>IF(A17&lt;&gt;"",IF(G17&lt;&gt;"","1:00:00"/(G17/A17),""),"")</f>
        <v>10.952380952380949</v>
      </c>
      <c r="I17" s="23">
        <v>0.54722222222222217</v>
      </c>
      <c r="J17" s="6">
        <f t="shared" si="1"/>
        <v>1.5277777777777724E-2</v>
      </c>
      <c r="K17" s="3"/>
      <c r="L17" s="3"/>
      <c r="M17" s="3"/>
      <c r="N17" s="6"/>
      <c r="O17" s="3"/>
      <c r="P17" s="6"/>
      <c r="Q17" s="6"/>
      <c r="R17" s="31"/>
      <c r="S17" s="3"/>
    </row>
    <row r="18" spans="1:19" x14ac:dyDescent="0.25">
      <c r="A18" s="2">
        <v>46</v>
      </c>
      <c r="B18" s="26">
        <v>114</v>
      </c>
      <c r="C18" s="28" t="s">
        <v>190</v>
      </c>
      <c r="D18" s="29" t="s">
        <v>191</v>
      </c>
      <c r="E18" s="23">
        <v>0.41666666666666669</v>
      </c>
      <c r="F18" s="23">
        <v>0.49027777777777781</v>
      </c>
      <c r="G18" s="6">
        <f t="shared" si="0"/>
        <v>7.3611111111111127E-2</v>
      </c>
      <c r="H18" s="31"/>
      <c r="I18" s="23">
        <v>0.50277777777777777</v>
      </c>
      <c r="J18" s="6">
        <f t="shared" si="1"/>
        <v>1.2499999999999956E-2</v>
      </c>
      <c r="K18" s="3">
        <v>46</v>
      </c>
      <c r="L18" s="23">
        <v>0.53194444444444444</v>
      </c>
      <c r="M18" s="23">
        <v>0.6118055555555556</v>
      </c>
      <c r="N18" s="6">
        <f t="shared" si="5"/>
        <v>0.15347222222222229</v>
      </c>
      <c r="O18" s="23">
        <v>0.62708333333333333</v>
      </c>
      <c r="P18" s="6">
        <f>O18-M18</f>
        <v>1.5277777777777724E-2</v>
      </c>
      <c r="Q18" s="6">
        <f t="shared" ref="Q18:Q19" si="6">+P18+J18</f>
        <v>2.7777777777777679E-2</v>
      </c>
      <c r="R18" s="31">
        <f>IF(A18&lt;&gt;"",IF(N18&lt;&gt;"","1:00:00"/(N18/A18),""),"")</f>
        <v>12.488687782805425</v>
      </c>
      <c r="S18" s="3">
        <v>48</v>
      </c>
    </row>
    <row r="19" spans="1:19" x14ac:dyDescent="0.25">
      <c r="A19" s="2">
        <f>+A18</f>
        <v>46</v>
      </c>
      <c r="B19" s="26">
        <f t="shared" ref="B19:B28" si="7">+B18+1</f>
        <v>115</v>
      </c>
      <c r="C19" s="28" t="s">
        <v>103</v>
      </c>
      <c r="D19" s="29" t="s">
        <v>104</v>
      </c>
      <c r="E19" s="6">
        <v>0.4069444444444445</v>
      </c>
      <c r="F19" s="6">
        <v>0.48055555555555557</v>
      </c>
      <c r="G19" s="6">
        <f t="shared" si="0"/>
        <v>7.3611111111111072E-2</v>
      </c>
      <c r="H19" s="31"/>
      <c r="I19" s="6">
        <v>0.48819444444444443</v>
      </c>
      <c r="J19" s="6">
        <f t="shared" si="1"/>
        <v>7.6388888888888618E-3</v>
      </c>
      <c r="K19" s="5">
        <v>48</v>
      </c>
      <c r="L19" s="6">
        <v>0.52222222222222225</v>
      </c>
      <c r="M19" s="6">
        <v>0.59583333333333333</v>
      </c>
      <c r="N19" s="6">
        <f>(+M19-L19)+(F19-E19)</f>
        <v>0.14722222222222214</v>
      </c>
      <c r="O19" s="6">
        <v>0.60763888888888895</v>
      </c>
      <c r="P19" s="6">
        <f>O19-M19</f>
        <v>1.1805555555555625E-2</v>
      </c>
      <c r="Q19" s="6">
        <f t="shared" si="6"/>
        <v>1.9444444444444486E-2</v>
      </c>
      <c r="R19" s="31">
        <f>IF(A19&lt;&gt;"",IF(N19&lt;&gt;"","1:00:00"/(N19/A19),""),"")</f>
        <v>13.018867924528308</v>
      </c>
      <c r="S19" s="5">
        <v>44</v>
      </c>
    </row>
    <row r="20" spans="1:19" x14ac:dyDescent="0.25">
      <c r="A20" s="2">
        <v>23</v>
      </c>
      <c r="B20" s="26">
        <f t="shared" si="7"/>
        <v>116</v>
      </c>
      <c r="C20" s="28" t="s">
        <v>125</v>
      </c>
      <c r="D20" s="29" t="s">
        <v>126</v>
      </c>
      <c r="E20" s="23">
        <v>0.42638888888888887</v>
      </c>
      <c r="F20" s="23">
        <v>0.49444444444444446</v>
      </c>
      <c r="G20" s="6">
        <f t="shared" si="0"/>
        <v>6.8055555555555591E-2</v>
      </c>
      <c r="H20" s="31">
        <f t="shared" ref="H20:H32" si="8">IF(A20&lt;&gt;"",IF(G20&lt;&gt;"","1:00:00"/(G20/A20),""),"")</f>
        <v>14.081632653061217</v>
      </c>
      <c r="I20" s="23">
        <v>0.5</v>
      </c>
      <c r="J20" s="6">
        <f t="shared" si="1"/>
        <v>5.5555555555555358E-3</v>
      </c>
      <c r="K20" s="3">
        <v>52</v>
      </c>
      <c r="L20" s="3"/>
      <c r="M20" s="3"/>
      <c r="N20" s="6"/>
      <c r="O20" s="3"/>
      <c r="P20" s="6"/>
      <c r="Q20" s="6"/>
      <c r="R20" s="31"/>
      <c r="S20" s="3"/>
    </row>
    <row r="21" spans="1:19" x14ac:dyDescent="0.25">
      <c r="A21" s="2">
        <f>+A20</f>
        <v>23</v>
      </c>
      <c r="B21" s="26">
        <f t="shared" si="7"/>
        <v>117</v>
      </c>
      <c r="C21" s="28" t="s">
        <v>127</v>
      </c>
      <c r="D21" s="29" t="s">
        <v>128</v>
      </c>
      <c r="E21" s="23">
        <v>0.42638888888888887</v>
      </c>
      <c r="F21" s="23">
        <v>0.49444444444444446</v>
      </c>
      <c r="G21" s="6">
        <f t="shared" si="0"/>
        <v>6.8055555555555591E-2</v>
      </c>
      <c r="H21" s="31">
        <f t="shared" si="8"/>
        <v>14.081632653061217</v>
      </c>
      <c r="I21" s="23">
        <v>0.5</v>
      </c>
      <c r="J21" s="6">
        <f t="shared" si="1"/>
        <v>5.5555555555555358E-3</v>
      </c>
      <c r="K21" s="3">
        <v>56</v>
      </c>
      <c r="L21" s="3"/>
      <c r="M21" s="3"/>
      <c r="N21" s="6"/>
      <c r="O21" s="3"/>
      <c r="P21" s="6"/>
      <c r="Q21" s="6"/>
      <c r="R21" s="31"/>
      <c r="S21" s="3"/>
    </row>
    <row r="22" spans="1:19" x14ac:dyDescent="0.25">
      <c r="A22" s="2">
        <f>+A21</f>
        <v>23</v>
      </c>
      <c r="B22" s="26">
        <f t="shared" si="7"/>
        <v>118</v>
      </c>
      <c r="C22" s="28" t="s">
        <v>77</v>
      </c>
      <c r="D22" s="29" t="s">
        <v>78</v>
      </c>
      <c r="E22" s="23">
        <v>0.49583333333333335</v>
      </c>
      <c r="F22" s="23">
        <v>0.57916666666666672</v>
      </c>
      <c r="G22" s="6">
        <f t="shared" si="0"/>
        <v>8.333333333333337E-2</v>
      </c>
      <c r="H22" s="31">
        <f t="shared" si="8"/>
        <v>11.499999999999993</v>
      </c>
      <c r="I22" s="23">
        <v>0.58750000000000002</v>
      </c>
      <c r="J22" s="6">
        <f t="shared" si="1"/>
        <v>8.3333333333333037E-3</v>
      </c>
      <c r="K22" s="3">
        <v>48</v>
      </c>
      <c r="L22" s="3"/>
      <c r="M22" s="3"/>
      <c r="N22" s="6"/>
      <c r="O22" s="3"/>
      <c r="P22" s="6"/>
      <c r="Q22" s="6"/>
      <c r="R22" s="31"/>
      <c r="S22" s="3"/>
    </row>
    <row r="23" spans="1:19" x14ac:dyDescent="0.25">
      <c r="A23" s="2">
        <v>23</v>
      </c>
      <c r="B23" s="26">
        <v>120</v>
      </c>
      <c r="C23" s="28" t="s">
        <v>129</v>
      </c>
      <c r="D23" s="29" t="s">
        <v>130</v>
      </c>
      <c r="E23" s="23">
        <v>0.47430555555555554</v>
      </c>
      <c r="F23" s="23">
        <v>0.55694444444444446</v>
      </c>
      <c r="G23" s="6">
        <f t="shared" si="0"/>
        <v>8.2638888888888928E-2</v>
      </c>
      <c r="H23" s="31">
        <f t="shared" si="8"/>
        <v>11.596638655462177</v>
      </c>
      <c r="I23" s="23">
        <v>0.56388888888888888</v>
      </c>
      <c r="J23" s="6">
        <f t="shared" si="1"/>
        <v>6.9444444444444198E-3</v>
      </c>
      <c r="K23" s="3">
        <v>52</v>
      </c>
      <c r="L23" s="3"/>
      <c r="M23" s="3"/>
      <c r="N23" s="6"/>
      <c r="O23" s="3"/>
      <c r="P23" s="6"/>
      <c r="Q23" s="6"/>
      <c r="R23" s="31"/>
      <c r="S23" s="3"/>
    </row>
    <row r="24" spans="1:19" x14ac:dyDescent="0.25">
      <c r="A24" s="2">
        <f>+A23</f>
        <v>23</v>
      </c>
      <c r="B24" s="26">
        <f t="shared" si="7"/>
        <v>121</v>
      </c>
      <c r="C24" s="28" t="s">
        <v>131</v>
      </c>
      <c r="D24" s="29" t="s">
        <v>132</v>
      </c>
      <c r="E24" s="23">
        <v>0.4680555555555555</v>
      </c>
      <c r="F24" s="23">
        <v>0.54097222222222219</v>
      </c>
      <c r="G24" s="6">
        <f t="shared" si="0"/>
        <v>7.2916666666666685E-2</v>
      </c>
      <c r="H24" s="31">
        <f t="shared" si="8"/>
        <v>13.142857142857139</v>
      </c>
      <c r="I24" s="23">
        <v>0.54861111111111105</v>
      </c>
      <c r="J24" s="6">
        <f t="shared" si="1"/>
        <v>7.6388888888888618E-3</v>
      </c>
      <c r="K24" s="3">
        <v>50</v>
      </c>
      <c r="L24" s="3"/>
      <c r="M24" s="3"/>
      <c r="N24" s="6"/>
      <c r="O24" s="3"/>
      <c r="P24" s="6"/>
      <c r="Q24" s="6"/>
      <c r="R24" s="31"/>
      <c r="S24" s="3"/>
    </row>
    <row r="25" spans="1:19" x14ac:dyDescent="0.25">
      <c r="A25" s="2">
        <v>23</v>
      </c>
      <c r="B25" s="26">
        <v>123</v>
      </c>
      <c r="C25" s="28" t="s">
        <v>133</v>
      </c>
      <c r="D25" s="29" t="s">
        <v>134</v>
      </c>
      <c r="E25" s="23">
        <v>0.45</v>
      </c>
      <c r="F25" s="23">
        <v>0.55555555555555558</v>
      </c>
      <c r="G25" s="6">
        <f t="shared" si="0"/>
        <v>0.10555555555555557</v>
      </c>
      <c r="H25" s="31">
        <f t="shared" si="8"/>
        <v>9.0789473684210513</v>
      </c>
      <c r="I25" s="23">
        <v>0.56458333333333333</v>
      </c>
      <c r="J25" s="6">
        <f t="shared" si="1"/>
        <v>9.0277777777777457E-3</v>
      </c>
      <c r="K25" s="3">
        <v>40</v>
      </c>
      <c r="L25" s="3"/>
      <c r="M25" s="3"/>
      <c r="N25" s="6"/>
      <c r="O25" s="3"/>
      <c r="P25" s="6"/>
      <c r="Q25" s="6"/>
      <c r="R25" s="31"/>
      <c r="S25" s="3"/>
    </row>
    <row r="26" spans="1:19" x14ac:dyDescent="0.25">
      <c r="A26" s="2">
        <f t="shared" ref="A26:A32" si="9">+A25</f>
        <v>23</v>
      </c>
      <c r="B26" s="26">
        <v>124</v>
      </c>
      <c r="C26" s="28" t="s">
        <v>184</v>
      </c>
      <c r="D26" s="29" t="s">
        <v>185</v>
      </c>
      <c r="E26" s="23">
        <v>0.46319444444444446</v>
      </c>
      <c r="F26" s="23">
        <v>0.52569444444444446</v>
      </c>
      <c r="G26" s="6">
        <f t="shared" si="0"/>
        <v>6.25E-2</v>
      </c>
      <c r="H26" s="31">
        <f t="shared" si="8"/>
        <v>15.333333333333332</v>
      </c>
      <c r="I26" s="23">
        <v>0.53472222222222221</v>
      </c>
      <c r="J26" s="6">
        <f t="shared" si="1"/>
        <v>9.0277777777777457E-3</v>
      </c>
      <c r="K26" s="3">
        <v>56</v>
      </c>
      <c r="L26" s="3"/>
      <c r="M26" s="3"/>
      <c r="N26" s="6"/>
      <c r="O26" s="3"/>
      <c r="P26" s="6"/>
      <c r="Q26" s="6"/>
      <c r="R26" s="31"/>
      <c r="S26" s="3"/>
    </row>
    <row r="27" spans="1:19" x14ac:dyDescent="0.25">
      <c r="A27" s="2">
        <f t="shared" si="9"/>
        <v>23</v>
      </c>
      <c r="B27" s="26">
        <f t="shared" si="7"/>
        <v>125</v>
      </c>
      <c r="C27" s="28" t="s">
        <v>135</v>
      </c>
      <c r="D27" s="29" t="s">
        <v>136</v>
      </c>
      <c r="E27" s="23">
        <v>0.45</v>
      </c>
      <c r="F27" s="23">
        <v>0.55555555555555558</v>
      </c>
      <c r="G27" s="6">
        <f t="shared" si="0"/>
        <v>0.10555555555555557</v>
      </c>
      <c r="H27" s="31">
        <f t="shared" si="8"/>
        <v>9.0789473684210513</v>
      </c>
      <c r="I27" s="23">
        <v>0.56458333333333333</v>
      </c>
      <c r="J27" s="6">
        <f t="shared" si="1"/>
        <v>9.0277777777777457E-3</v>
      </c>
      <c r="K27" s="3">
        <v>48</v>
      </c>
      <c r="L27" s="3"/>
      <c r="M27" s="3"/>
      <c r="N27" s="6"/>
      <c r="O27" s="3"/>
      <c r="P27" s="6"/>
      <c r="Q27" s="6"/>
      <c r="R27" s="31"/>
      <c r="S27" s="3"/>
    </row>
    <row r="28" spans="1:19" x14ac:dyDescent="0.25">
      <c r="A28" s="2">
        <f t="shared" si="9"/>
        <v>23</v>
      </c>
      <c r="B28" s="26">
        <f t="shared" si="7"/>
        <v>126</v>
      </c>
      <c r="C28" s="28" t="s">
        <v>73</v>
      </c>
      <c r="D28" s="29" t="s">
        <v>76</v>
      </c>
      <c r="E28" s="23">
        <v>0.49583333333333335</v>
      </c>
      <c r="F28" s="23">
        <v>0.57916666666666672</v>
      </c>
      <c r="G28" s="6">
        <f t="shared" si="0"/>
        <v>8.333333333333337E-2</v>
      </c>
      <c r="H28" s="31">
        <f t="shared" si="8"/>
        <v>11.499999999999993</v>
      </c>
      <c r="I28" s="23">
        <v>0.59027777777777779</v>
      </c>
      <c r="J28" s="6">
        <f t="shared" si="1"/>
        <v>1.1111111111111072E-2</v>
      </c>
      <c r="K28" s="3">
        <v>52</v>
      </c>
      <c r="L28" s="3"/>
      <c r="M28" s="3"/>
      <c r="N28" s="6"/>
      <c r="O28" s="3"/>
      <c r="P28" s="6"/>
      <c r="Q28" s="6"/>
      <c r="R28" s="31"/>
      <c r="S28" s="3"/>
    </row>
    <row r="29" spans="1:19" x14ac:dyDescent="0.25">
      <c r="A29" s="2">
        <f t="shared" si="9"/>
        <v>23</v>
      </c>
      <c r="B29" s="26" t="s">
        <v>35</v>
      </c>
      <c r="C29" s="28" t="s">
        <v>89</v>
      </c>
      <c r="D29" s="29" t="s">
        <v>90</v>
      </c>
      <c r="E29" s="23">
        <v>0.43611111111111112</v>
      </c>
      <c r="F29" s="23">
        <v>0.51736111111111105</v>
      </c>
      <c r="G29" s="6">
        <f t="shared" si="0"/>
        <v>8.1249999999999933E-2</v>
      </c>
      <c r="H29" s="31">
        <f t="shared" si="8"/>
        <v>11.794871794871804</v>
      </c>
      <c r="I29" s="23">
        <v>0.52777777777777779</v>
      </c>
      <c r="J29" s="6">
        <f t="shared" si="1"/>
        <v>1.0416666666666741E-2</v>
      </c>
      <c r="K29" s="3">
        <v>56</v>
      </c>
      <c r="L29" s="3"/>
      <c r="M29" s="3"/>
      <c r="N29" s="5"/>
      <c r="O29" s="3"/>
      <c r="P29" s="6"/>
      <c r="Q29" s="6"/>
      <c r="R29" s="32"/>
      <c r="S29" s="3"/>
    </row>
    <row r="30" spans="1:19" x14ac:dyDescent="0.25">
      <c r="A30" s="2">
        <f t="shared" si="9"/>
        <v>23</v>
      </c>
      <c r="B30" s="26" t="s">
        <v>24</v>
      </c>
      <c r="C30" s="28" t="s">
        <v>194</v>
      </c>
      <c r="D30" s="29" t="s">
        <v>195</v>
      </c>
      <c r="E30" s="23">
        <v>0.39374999999999999</v>
      </c>
      <c r="F30" s="23">
        <v>0.48055555555555557</v>
      </c>
      <c r="G30" s="6">
        <f t="shared" si="0"/>
        <v>8.680555555555558E-2</v>
      </c>
      <c r="H30" s="31">
        <f t="shared" si="8"/>
        <v>11.039999999999996</v>
      </c>
      <c r="I30" s="23">
        <v>0.49861111111111112</v>
      </c>
      <c r="J30" s="6">
        <f t="shared" si="1"/>
        <v>1.8055555555555547E-2</v>
      </c>
      <c r="K30" s="3"/>
      <c r="L30" s="3"/>
      <c r="M30" s="3"/>
      <c r="N30" s="6"/>
      <c r="O30" s="3"/>
      <c r="P30" s="6"/>
      <c r="Q30" s="6"/>
      <c r="R30" s="31"/>
      <c r="S30" s="3"/>
    </row>
    <row r="31" spans="1:19" x14ac:dyDescent="0.25">
      <c r="A31" s="2">
        <f t="shared" si="9"/>
        <v>23</v>
      </c>
      <c r="B31" s="26" t="s">
        <v>28</v>
      </c>
      <c r="C31" s="28" t="s">
        <v>196</v>
      </c>
      <c r="D31" s="29" t="s">
        <v>197</v>
      </c>
      <c r="E31" s="23">
        <v>0.41180555555555554</v>
      </c>
      <c r="F31" s="23">
        <v>0.4861111111111111</v>
      </c>
      <c r="G31" s="6">
        <f t="shared" si="0"/>
        <v>7.4305555555555569E-2</v>
      </c>
      <c r="H31" s="31">
        <f t="shared" si="8"/>
        <v>12.897196261682241</v>
      </c>
      <c r="I31" s="23">
        <v>0.49791666666666662</v>
      </c>
      <c r="J31" s="6">
        <f t="shared" si="1"/>
        <v>1.1805555555555514E-2</v>
      </c>
      <c r="K31" s="3"/>
      <c r="L31" s="3"/>
      <c r="M31" s="3"/>
      <c r="N31" s="6"/>
      <c r="O31" s="3"/>
      <c r="P31" s="6"/>
      <c r="Q31" s="6"/>
      <c r="R31" s="31"/>
      <c r="S31" s="3"/>
    </row>
    <row r="32" spans="1:19" x14ac:dyDescent="0.25">
      <c r="A32" s="2">
        <f t="shared" si="9"/>
        <v>23</v>
      </c>
      <c r="B32" s="26" t="s">
        <v>60</v>
      </c>
      <c r="C32" s="28" t="s">
        <v>105</v>
      </c>
      <c r="D32" s="29" t="s">
        <v>106</v>
      </c>
      <c r="E32" s="23">
        <v>0.4993055555555555</v>
      </c>
      <c r="F32" s="23">
        <v>0.59444444444444444</v>
      </c>
      <c r="G32" s="6">
        <f t="shared" si="0"/>
        <v>9.5138888888888939E-2</v>
      </c>
      <c r="H32" s="31">
        <f t="shared" si="8"/>
        <v>10.072992700729921</v>
      </c>
      <c r="I32" s="23">
        <v>0.60625000000000007</v>
      </c>
      <c r="J32" s="6">
        <f t="shared" si="1"/>
        <v>1.1805555555555625E-2</v>
      </c>
      <c r="K32" s="3">
        <v>52</v>
      </c>
      <c r="L32" s="3"/>
      <c r="M32" s="3"/>
      <c r="N32" s="5"/>
      <c r="O32" s="3"/>
      <c r="P32" s="6"/>
      <c r="Q32" s="6"/>
      <c r="R32" s="32"/>
      <c r="S32" s="3"/>
    </row>
    <row r="33" spans="1:19" x14ac:dyDescent="0.25">
      <c r="A33" s="2">
        <v>46</v>
      </c>
      <c r="B33" s="26" t="s">
        <v>25</v>
      </c>
      <c r="C33" s="28" t="s">
        <v>101</v>
      </c>
      <c r="D33" s="29" t="s">
        <v>102</v>
      </c>
      <c r="E33" s="6">
        <v>0.4069444444444445</v>
      </c>
      <c r="F33" s="6">
        <v>0.48055555555555557</v>
      </c>
      <c r="G33" s="6">
        <f t="shared" si="0"/>
        <v>7.3611111111111072E-2</v>
      </c>
      <c r="H33" s="31"/>
      <c r="I33" s="6">
        <v>0.49374999999999997</v>
      </c>
      <c r="J33" s="6">
        <f t="shared" si="1"/>
        <v>1.3194444444444398E-2</v>
      </c>
      <c r="K33" s="5">
        <v>48</v>
      </c>
      <c r="L33" s="6">
        <v>0.52222222222222225</v>
      </c>
      <c r="M33" s="6">
        <v>0.59583333333333333</v>
      </c>
      <c r="N33" s="6">
        <f>(+M33-L33)+(F33-E33)</f>
        <v>0.14722222222222214</v>
      </c>
      <c r="O33" s="6">
        <v>0.60763888888888895</v>
      </c>
      <c r="P33" s="6">
        <f>O33-M33</f>
        <v>1.1805555555555625E-2</v>
      </c>
      <c r="Q33" s="6">
        <f t="shared" ref="Q33" si="10">+P33+J33</f>
        <v>2.5000000000000022E-2</v>
      </c>
      <c r="R33" s="31">
        <f>IF(A33&lt;&gt;"",IF(N33&lt;&gt;"","1:00:00"/(N33/A33),""),"")</f>
        <v>13.018867924528308</v>
      </c>
      <c r="S33" s="5">
        <v>52</v>
      </c>
    </row>
    <row r="34" spans="1:19" x14ac:dyDescent="0.25">
      <c r="A34" s="2">
        <v>23</v>
      </c>
      <c r="B34" s="26" t="s">
        <v>23</v>
      </c>
      <c r="C34" s="28" t="s">
        <v>160</v>
      </c>
      <c r="D34" s="29" t="s">
        <v>161</v>
      </c>
      <c r="E34" s="23">
        <v>0.39374999999999999</v>
      </c>
      <c r="F34" s="23">
        <v>0.48055555555555557</v>
      </c>
      <c r="G34" s="6">
        <f t="shared" si="0"/>
        <v>8.680555555555558E-2</v>
      </c>
      <c r="H34" s="31">
        <f t="shared" ref="H34:H52" si="11">IF(A34&lt;&gt;"",IF(G34&lt;&gt;"","1:00:00"/(G34/A34),""),"")</f>
        <v>11.039999999999996</v>
      </c>
      <c r="I34" s="23">
        <v>0.49513888888888885</v>
      </c>
      <c r="J34" s="6">
        <f t="shared" si="1"/>
        <v>1.4583333333333282E-2</v>
      </c>
      <c r="K34" s="3">
        <v>58</v>
      </c>
      <c r="L34" s="3"/>
      <c r="M34" s="3"/>
      <c r="N34" s="6"/>
      <c r="O34" s="3"/>
      <c r="P34" s="6"/>
      <c r="Q34" s="6"/>
      <c r="R34" s="31"/>
      <c r="S34" s="3"/>
    </row>
    <row r="35" spans="1:19" x14ac:dyDescent="0.25">
      <c r="A35" s="2">
        <v>23</v>
      </c>
      <c r="B35" s="26" t="s">
        <v>45</v>
      </c>
      <c r="C35" s="35" t="s">
        <v>162</v>
      </c>
      <c r="D35" s="36"/>
      <c r="E35" s="23">
        <v>0.45277777777777778</v>
      </c>
      <c r="F35" s="23">
        <v>0.60555555555555551</v>
      </c>
      <c r="G35" s="6">
        <f t="shared" si="0"/>
        <v>0.15277777777777773</v>
      </c>
      <c r="H35" s="31">
        <f t="shared" si="11"/>
        <v>6.2727272727272743</v>
      </c>
      <c r="I35" s="23">
        <v>0.61944444444444446</v>
      </c>
      <c r="J35" s="6">
        <f t="shared" si="1"/>
        <v>1.3888888888888951E-2</v>
      </c>
      <c r="K35" s="44">
        <v>72</v>
      </c>
      <c r="L35" s="3"/>
      <c r="M35" s="3"/>
      <c r="N35" s="5"/>
      <c r="O35" s="3"/>
      <c r="P35" s="6"/>
      <c r="Q35" s="6"/>
      <c r="R35" s="32"/>
      <c r="S35" s="3"/>
    </row>
    <row r="36" spans="1:19" x14ac:dyDescent="0.25">
      <c r="A36" s="2">
        <v>23</v>
      </c>
      <c r="B36" s="26" t="s">
        <v>27</v>
      </c>
      <c r="C36" s="28" t="s">
        <v>163</v>
      </c>
      <c r="D36" s="29" t="s">
        <v>164</v>
      </c>
      <c r="E36" s="23">
        <v>0.40763888888888888</v>
      </c>
      <c r="F36" s="23">
        <v>0.4826388888888889</v>
      </c>
      <c r="G36" s="6">
        <f t="shared" si="0"/>
        <v>7.5000000000000011E-2</v>
      </c>
      <c r="H36" s="31">
        <f t="shared" si="11"/>
        <v>12.777777777777775</v>
      </c>
      <c r="I36" s="23">
        <v>0.49513888888888885</v>
      </c>
      <c r="J36" s="6">
        <f t="shared" si="1"/>
        <v>1.2499999999999956E-2</v>
      </c>
      <c r="K36" s="3">
        <v>60</v>
      </c>
      <c r="L36" s="3"/>
      <c r="M36" s="3"/>
      <c r="N36" s="6"/>
      <c r="O36" s="3"/>
      <c r="P36" s="6"/>
      <c r="Q36" s="6"/>
      <c r="R36" s="31"/>
      <c r="S36" s="3"/>
    </row>
    <row r="37" spans="1:19" x14ac:dyDescent="0.25">
      <c r="A37" s="2">
        <f>+A36</f>
        <v>23</v>
      </c>
      <c r="B37" s="26" t="s">
        <v>43</v>
      </c>
      <c r="C37" s="28" t="s">
        <v>165</v>
      </c>
      <c r="D37" s="29" t="s">
        <v>166</v>
      </c>
      <c r="E37" s="23">
        <v>0.45277777777777778</v>
      </c>
      <c r="F37" s="23">
        <v>0.60555555555555551</v>
      </c>
      <c r="G37" s="6">
        <f t="shared" ref="G37:G68" si="12">+F37-E37</f>
        <v>0.15277777777777773</v>
      </c>
      <c r="H37" s="31">
        <f t="shared" si="11"/>
        <v>6.2727272727272743</v>
      </c>
      <c r="I37" s="23">
        <v>0.61875000000000002</v>
      </c>
      <c r="J37" s="6">
        <f t="shared" si="1"/>
        <v>1.3194444444444509E-2</v>
      </c>
      <c r="K37" s="3">
        <v>48</v>
      </c>
      <c r="L37" s="3"/>
      <c r="M37" s="3"/>
      <c r="N37" s="5"/>
      <c r="O37" s="3"/>
      <c r="P37" s="6"/>
      <c r="Q37" s="6"/>
      <c r="R37" s="32"/>
      <c r="S37" s="3"/>
    </row>
    <row r="38" spans="1:19" x14ac:dyDescent="0.25">
      <c r="A38" s="2">
        <f>+A37</f>
        <v>23</v>
      </c>
      <c r="B38" s="26" t="s">
        <v>36</v>
      </c>
      <c r="C38" s="28" t="s">
        <v>198</v>
      </c>
      <c r="D38" s="29" t="s">
        <v>199</v>
      </c>
      <c r="E38" s="23">
        <v>0.44444444444444442</v>
      </c>
      <c r="F38" s="23">
        <v>0.53194444444444444</v>
      </c>
      <c r="G38" s="6">
        <f t="shared" si="12"/>
        <v>8.7500000000000022E-2</v>
      </c>
      <c r="H38" s="31">
        <f t="shared" si="11"/>
        <v>10.952380952380949</v>
      </c>
      <c r="I38" s="23">
        <v>0.54722222222222217</v>
      </c>
      <c r="J38" s="6">
        <f t="shared" si="1"/>
        <v>1.5277777777777724E-2</v>
      </c>
      <c r="K38" s="3"/>
      <c r="L38" s="3"/>
      <c r="M38" s="3"/>
      <c r="N38" s="3"/>
      <c r="O38" s="3"/>
      <c r="P38" s="6"/>
      <c r="Q38" s="6"/>
      <c r="R38" s="33"/>
      <c r="S38" s="3"/>
    </row>
    <row r="39" spans="1:19" x14ac:dyDescent="0.25">
      <c r="A39" s="2">
        <f>+A38</f>
        <v>23</v>
      </c>
      <c r="B39" s="26" t="s">
        <v>30</v>
      </c>
      <c r="C39" s="28" t="s">
        <v>149</v>
      </c>
      <c r="D39" s="29" t="s">
        <v>150</v>
      </c>
      <c r="E39" s="23">
        <v>0.41666666666666669</v>
      </c>
      <c r="F39" s="23">
        <v>0.49027777777777781</v>
      </c>
      <c r="G39" s="6">
        <f t="shared" si="12"/>
        <v>7.3611111111111127E-2</v>
      </c>
      <c r="H39" s="31">
        <f t="shared" si="11"/>
        <v>13.018867924528299</v>
      </c>
      <c r="I39" s="23">
        <v>0.50208333333333333</v>
      </c>
      <c r="J39" s="6">
        <f t="shared" si="1"/>
        <v>1.1805555555555514E-2</v>
      </c>
      <c r="K39" s="3">
        <v>56</v>
      </c>
      <c r="L39" s="3"/>
      <c r="M39" s="3"/>
      <c r="N39" s="23"/>
      <c r="O39" s="3"/>
      <c r="P39" s="6"/>
      <c r="Q39" s="6"/>
      <c r="R39" s="34"/>
      <c r="S39" s="3"/>
    </row>
    <row r="40" spans="1:19" x14ac:dyDescent="0.25">
      <c r="A40" s="2">
        <f>+A39</f>
        <v>23</v>
      </c>
      <c r="B40" s="26" t="s">
        <v>39</v>
      </c>
      <c r="C40" s="28" t="s">
        <v>200</v>
      </c>
      <c r="D40" s="29" t="s">
        <v>201</v>
      </c>
      <c r="E40" s="23">
        <v>0.44444444444444442</v>
      </c>
      <c r="F40" s="23">
        <v>0.53194444444444444</v>
      </c>
      <c r="G40" s="6">
        <f t="shared" si="12"/>
        <v>8.7500000000000022E-2</v>
      </c>
      <c r="H40" s="31">
        <f t="shared" si="11"/>
        <v>10.952380952380949</v>
      </c>
      <c r="I40" s="23">
        <v>0.54722222222222217</v>
      </c>
      <c r="J40" s="6">
        <f t="shared" si="1"/>
        <v>1.5277777777777724E-2</v>
      </c>
      <c r="K40" s="3"/>
      <c r="L40" s="3"/>
      <c r="M40" s="3"/>
      <c r="N40" s="3"/>
      <c r="O40" s="3"/>
      <c r="P40" s="6"/>
      <c r="Q40" s="6"/>
      <c r="R40" s="33"/>
      <c r="S40" s="3"/>
    </row>
    <row r="41" spans="1:19" x14ac:dyDescent="0.25">
      <c r="A41" s="2">
        <v>23</v>
      </c>
      <c r="B41" s="26" t="s">
        <v>32</v>
      </c>
      <c r="C41" s="28" t="s">
        <v>167</v>
      </c>
      <c r="D41" s="29" t="s">
        <v>168</v>
      </c>
      <c r="E41" s="23">
        <v>0.42430555555555555</v>
      </c>
      <c r="F41" s="23">
        <v>0.55763888888888891</v>
      </c>
      <c r="G41" s="6">
        <f t="shared" si="12"/>
        <v>0.13333333333333336</v>
      </c>
      <c r="H41" s="31">
        <f t="shared" si="11"/>
        <v>7.1874999999999982</v>
      </c>
      <c r="I41" s="23">
        <v>0.57013888888888886</v>
      </c>
      <c r="J41" s="6">
        <f t="shared" si="1"/>
        <v>1.2499999999999956E-2</v>
      </c>
      <c r="K41" s="3">
        <v>48</v>
      </c>
      <c r="L41" s="3"/>
      <c r="M41" s="3"/>
      <c r="N41" s="3"/>
      <c r="O41" s="3"/>
      <c r="P41" s="6"/>
      <c r="Q41" s="6"/>
      <c r="R41" s="33"/>
      <c r="S41" s="3"/>
    </row>
    <row r="42" spans="1:19" x14ac:dyDescent="0.25">
      <c r="A42" s="2">
        <f t="shared" ref="A42:A73" si="13">+A41</f>
        <v>23</v>
      </c>
      <c r="B42" s="26" t="s">
        <v>33</v>
      </c>
      <c r="C42" s="28" t="s">
        <v>169</v>
      </c>
      <c r="D42" s="29" t="s">
        <v>170</v>
      </c>
      <c r="E42" s="23">
        <v>0.42430555555555555</v>
      </c>
      <c r="F42" s="23">
        <v>0.55763888888888891</v>
      </c>
      <c r="G42" s="6">
        <f t="shared" si="12"/>
        <v>0.13333333333333336</v>
      </c>
      <c r="H42" s="31">
        <f t="shared" si="11"/>
        <v>7.1874999999999982</v>
      </c>
      <c r="I42" s="23">
        <v>0.57013888888888886</v>
      </c>
      <c r="J42" s="6">
        <f t="shared" si="1"/>
        <v>1.2499999999999956E-2</v>
      </c>
      <c r="K42" s="3">
        <v>48</v>
      </c>
      <c r="L42" s="3"/>
      <c r="M42" s="3"/>
      <c r="N42" s="3"/>
      <c r="O42" s="3"/>
      <c r="P42" s="6"/>
      <c r="Q42" s="6"/>
      <c r="R42" s="33"/>
      <c r="S42" s="3"/>
    </row>
    <row r="43" spans="1:19" x14ac:dyDescent="0.25">
      <c r="A43" s="2">
        <f t="shared" si="13"/>
        <v>23</v>
      </c>
      <c r="B43" s="26" t="s">
        <v>34</v>
      </c>
      <c r="C43" s="28" t="s">
        <v>218</v>
      </c>
      <c r="D43" s="29" t="s">
        <v>171</v>
      </c>
      <c r="E43" s="23">
        <v>0.43194444444444446</v>
      </c>
      <c r="F43" s="23">
        <v>0.52986111111111112</v>
      </c>
      <c r="G43" s="6">
        <f t="shared" si="12"/>
        <v>9.7916666666666652E-2</v>
      </c>
      <c r="H43" s="31">
        <f t="shared" si="11"/>
        <v>9.7872340425531927</v>
      </c>
      <c r="I43" s="23">
        <v>0.54027777777777775</v>
      </c>
      <c r="J43" s="6">
        <f t="shared" si="1"/>
        <v>1.041666666666663E-2</v>
      </c>
      <c r="K43" s="3">
        <v>48</v>
      </c>
      <c r="L43" s="3"/>
      <c r="M43" s="3"/>
      <c r="N43" s="3"/>
      <c r="O43" s="3"/>
      <c r="P43" s="6"/>
      <c r="Q43" s="6"/>
      <c r="R43" s="33"/>
      <c r="S43" s="3"/>
    </row>
    <row r="44" spans="1:19" x14ac:dyDescent="0.25">
      <c r="A44" s="2">
        <f t="shared" si="13"/>
        <v>23</v>
      </c>
      <c r="B44" s="26" t="s">
        <v>50</v>
      </c>
      <c r="C44" s="28" t="s">
        <v>202</v>
      </c>
      <c r="D44" s="29" t="s">
        <v>203</v>
      </c>
      <c r="E44" s="23">
        <v>0.46319444444444446</v>
      </c>
      <c r="F44" s="23">
        <v>0.54097222222222219</v>
      </c>
      <c r="G44" s="6">
        <f t="shared" si="12"/>
        <v>7.7777777777777724E-2</v>
      </c>
      <c r="H44" s="31">
        <f t="shared" si="11"/>
        <v>12.32142857142858</v>
      </c>
      <c r="I44" s="23">
        <v>0.55208333333333337</v>
      </c>
      <c r="J44" s="6">
        <f t="shared" si="1"/>
        <v>1.1111111111111183E-2</v>
      </c>
      <c r="K44" s="3"/>
      <c r="L44" s="3"/>
      <c r="M44" s="3"/>
      <c r="N44" s="3"/>
      <c r="O44" s="3"/>
      <c r="P44" s="6"/>
      <c r="Q44" s="6"/>
      <c r="R44" s="33"/>
      <c r="S44" s="3"/>
    </row>
    <row r="45" spans="1:19" x14ac:dyDescent="0.25">
      <c r="A45" s="2">
        <f t="shared" si="13"/>
        <v>23</v>
      </c>
      <c r="B45" s="26" t="s">
        <v>42</v>
      </c>
      <c r="C45" s="28" t="s">
        <v>172</v>
      </c>
      <c r="D45" s="29" t="s">
        <v>173</v>
      </c>
      <c r="E45" s="23">
        <v>0.45277777777777778</v>
      </c>
      <c r="F45" s="23">
        <v>0.60555555555555551</v>
      </c>
      <c r="G45" s="6">
        <f t="shared" si="12"/>
        <v>0.15277777777777773</v>
      </c>
      <c r="H45" s="31">
        <f t="shared" si="11"/>
        <v>6.2727272727272743</v>
      </c>
      <c r="I45" s="23">
        <v>0.62222222222222223</v>
      </c>
      <c r="J45" s="6">
        <f t="shared" si="1"/>
        <v>1.6666666666666718E-2</v>
      </c>
      <c r="K45" s="3">
        <v>52</v>
      </c>
      <c r="L45" s="3"/>
      <c r="M45" s="3"/>
      <c r="N45" s="3"/>
      <c r="O45" s="3"/>
      <c r="P45" s="6"/>
      <c r="Q45" s="6"/>
      <c r="R45" s="33"/>
      <c r="S45" s="3"/>
    </row>
    <row r="46" spans="1:19" x14ac:dyDescent="0.25">
      <c r="A46" s="2">
        <f t="shared" si="13"/>
        <v>23</v>
      </c>
      <c r="B46" s="26" t="s">
        <v>46</v>
      </c>
      <c r="C46" s="28" t="s">
        <v>174</v>
      </c>
      <c r="D46" s="29" t="s">
        <v>175</v>
      </c>
      <c r="E46" s="23">
        <v>0.45277777777777778</v>
      </c>
      <c r="F46" s="23">
        <v>0.60555555555555551</v>
      </c>
      <c r="G46" s="6">
        <f t="shared" si="12"/>
        <v>0.15277777777777773</v>
      </c>
      <c r="H46" s="31">
        <f t="shared" si="11"/>
        <v>6.2727272727272743</v>
      </c>
      <c r="I46" s="23">
        <v>0.61875000000000002</v>
      </c>
      <c r="J46" s="6">
        <f t="shared" si="1"/>
        <v>1.3194444444444509E-2</v>
      </c>
      <c r="K46" s="3">
        <v>60</v>
      </c>
      <c r="L46" s="3"/>
      <c r="M46" s="3"/>
      <c r="N46" s="3"/>
      <c r="O46" s="3"/>
      <c r="P46" s="6"/>
      <c r="Q46" s="6"/>
      <c r="R46" s="33"/>
      <c r="S46" s="3"/>
    </row>
    <row r="47" spans="1:19" x14ac:dyDescent="0.25">
      <c r="A47" s="2">
        <f t="shared" si="13"/>
        <v>23</v>
      </c>
      <c r="B47" s="26" t="s">
        <v>38</v>
      </c>
      <c r="C47" s="28" t="s">
        <v>74</v>
      </c>
      <c r="D47" s="29" t="s">
        <v>75</v>
      </c>
      <c r="E47" s="23">
        <v>0.44444444444444442</v>
      </c>
      <c r="F47" s="23">
        <v>0.53194444444444444</v>
      </c>
      <c r="G47" s="6">
        <f t="shared" si="12"/>
        <v>8.7500000000000022E-2</v>
      </c>
      <c r="H47" s="31">
        <f t="shared" si="11"/>
        <v>10.952380952380949</v>
      </c>
      <c r="I47" s="23">
        <v>0.54236111111111118</v>
      </c>
      <c r="J47" s="6">
        <f t="shared" si="1"/>
        <v>1.0416666666666741E-2</v>
      </c>
      <c r="K47" s="3">
        <v>60</v>
      </c>
      <c r="L47" s="3"/>
      <c r="M47" s="3"/>
      <c r="N47" s="3"/>
      <c r="O47" s="3"/>
      <c r="P47" s="6"/>
      <c r="Q47" s="6"/>
      <c r="R47" s="33"/>
      <c r="S47" s="3"/>
    </row>
    <row r="48" spans="1:19" x14ac:dyDescent="0.25">
      <c r="A48" s="2">
        <f t="shared" si="13"/>
        <v>23</v>
      </c>
      <c r="B48" s="26" t="s">
        <v>40</v>
      </c>
      <c r="C48" s="28" t="s">
        <v>176</v>
      </c>
      <c r="D48" s="29" t="s">
        <v>177</v>
      </c>
      <c r="E48" s="23">
        <v>0.45277777777777778</v>
      </c>
      <c r="F48" s="23">
        <v>0.60069444444444442</v>
      </c>
      <c r="G48" s="6">
        <f t="shared" si="12"/>
        <v>0.14791666666666664</v>
      </c>
      <c r="H48" s="31">
        <f t="shared" si="11"/>
        <v>6.4788732394366209</v>
      </c>
      <c r="I48" s="23">
        <v>0.6166666666666667</v>
      </c>
      <c r="J48" s="6">
        <f t="shared" si="1"/>
        <v>1.5972222222222276E-2</v>
      </c>
      <c r="K48" s="3">
        <v>48</v>
      </c>
      <c r="L48" s="3"/>
      <c r="M48" s="3"/>
      <c r="N48" s="3"/>
      <c r="O48" s="3"/>
      <c r="P48" s="6"/>
      <c r="Q48" s="6"/>
      <c r="R48" s="33"/>
      <c r="S48" s="3"/>
    </row>
    <row r="49" spans="1:19" x14ac:dyDescent="0.25">
      <c r="A49" s="2">
        <f t="shared" si="13"/>
        <v>23</v>
      </c>
      <c r="B49" s="26" t="s">
        <v>41</v>
      </c>
      <c r="C49" s="28" t="s">
        <v>178</v>
      </c>
      <c r="D49" s="29" t="s">
        <v>179</v>
      </c>
      <c r="E49" s="23">
        <v>0.45277777777777778</v>
      </c>
      <c r="F49" s="23">
        <v>0.60069444444444442</v>
      </c>
      <c r="G49" s="6">
        <f t="shared" si="12"/>
        <v>0.14791666666666664</v>
      </c>
      <c r="H49" s="31">
        <f t="shared" si="11"/>
        <v>6.4788732394366209</v>
      </c>
      <c r="I49" s="23">
        <v>0.6166666666666667</v>
      </c>
      <c r="J49" s="6">
        <f t="shared" si="1"/>
        <v>1.5972222222222276E-2</v>
      </c>
      <c r="K49" s="3">
        <v>52</v>
      </c>
      <c r="L49" s="3"/>
      <c r="M49" s="3"/>
      <c r="N49" s="3"/>
      <c r="O49" s="3"/>
      <c r="P49" s="6"/>
      <c r="Q49" s="6"/>
      <c r="R49" s="33"/>
      <c r="S49" s="3"/>
    </row>
    <row r="50" spans="1:19" x14ac:dyDescent="0.25">
      <c r="A50" s="2">
        <f t="shared" si="13"/>
        <v>23</v>
      </c>
      <c r="B50" s="26" t="s">
        <v>29</v>
      </c>
      <c r="C50" s="35" t="s">
        <v>151</v>
      </c>
      <c r="D50" s="36" t="s">
        <v>152</v>
      </c>
      <c r="E50" s="23">
        <v>0.41180555555555554</v>
      </c>
      <c r="F50" s="23">
        <v>0.4861111111111111</v>
      </c>
      <c r="G50" s="6">
        <f t="shared" si="12"/>
        <v>7.4305555555555569E-2</v>
      </c>
      <c r="H50" s="31">
        <f t="shared" si="11"/>
        <v>12.897196261682241</v>
      </c>
      <c r="I50" s="23">
        <v>0.49861111111111112</v>
      </c>
      <c r="J50" s="6">
        <f t="shared" si="1"/>
        <v>1.2500000000000011E-2</v>
      </c>
      <c r="K50" s="3">
        <v>40</v>
      </c>
      <c r="L50" s="45" t="s">
        <v>153</v>
      </c>
      <c r="M50" s="3"/>
      <c r="N50" s="23"/>
      <c r="O50" s="3"/>
      <c r="P50" s="6"/>
      <c r="Q50" s="6"/>
      <c r="R50" s="34"/>
      <c r="S50" s="3"/>
    </row>
    <row r="51" spans="1:19" x14ac:dyDescent="0.25">
      <c r="A51" s="2">
        <f t="shared" si="13"/>
        <v>23</v>
      </c>
      <c r="B51" s="26" t="s">
        <v>37</v>
      </c>
      <c r="C51" s="28" t="s">
        <v>204</v>
      </c>
      <c r="D51" s="29" t="s">
        <v>209</v>
      </c>
      <c r="E51" s="23">
        <v>0.44444444444444442</v>
      </c>
      <c r="F51" s="23">
        <v>0.53194444444444444</v>
      </c>
      <c r="G51" s="6">
        <f t="shared" si="12"/>
        <v>8.7500000000000022E-2</v>
      </c>
      <c r="H51" s="31">
        <f t="shared" si="11"/>
        <v>10.952380952380949</v>
      </c>
      <c r="I51" s="23">
        <v>0.54027777777777775</v>
      </c>
      <c r="J51" s="6">
        <f t="shared" si="1"/>
        <v>8.3333333333333037E-3</v>
      </c>
      <c r="K51" s="3"/>
      <c r="L51" s="3"/>
      <c r="M51" s="3"/>
      <c r="N51" s="3"/>
      <c r="O51" s="3"/>
      <c r="P51" s="6"/>
      <c r="Q51" s="6"/>
      <c r="R51" s="33"/>
      <c r="S51" s="3"/>
    </row>
    <row r="52" spans="1:19" x14ac:dyDescent="0.25">
      <c r="A52" s="2">
        <f t="shared" si="13"/>
        <v>23</v>
      </c>
      <c r="B52" s="26" t="s">
        <v>48</v>
      </c>
      <c r="C52" s="28" t="s">
        <v>205</v>
      </c>
      <c r="D52" s="29" t="s">
        <v>208</v>
      </c>
      <c r="E52" s="23">
        <v>0.46319444444444446</v>
      </c>
      <c r="F52" s="23">
        <v>0.54097222222222219</v>
      </c>
      <c r="G52" s="6">
        <f t="shared" si="12"/>
        <v>7.7777777777777724E-2</v>
      </c>
      <c r="H52" s="31">
        <f t="shared" si="11"/>
        <v>12.32142857142858</v>
      </c>
      <c r="I52" s="23">
        <v>0.55208333333333337</v>
      </c>
      <c r="J52" s="6">
        <f t="shared" si="1"/>
        <v>1.1111111111111183E-2</v>
      </c>
      <c r="K52" s="3"/>
      <c r="L52" s="3"/>
      <c r="M52" s="3"/>
      <c r="N52" s="3"/>
      <c r="O52" s="3"/>
      <c r="P52" s="6"/>
      <c r="Q52" s="6"/>
      <c r="R52" s="33"/>
      <c r="S52" s="3"/>
    </row>
    <row r="53" spans="1:19" x14ac:dyDescent="0.25">
      <c r="A53" s="2">
        <f t="shared" si="13"/>
        <v>23</v>
      </c>
      <c r="B53" s="26" t="s">
        <v>49</v>
      </c>
      <c r="C53" s="35" t="s">
        <v>206</v>
      </c>
      <c r="D53" s="36" t="s">
        <v>207</v>
      </c>
      <c r="E53" s="23">
        <v>0.46319444444444446</v>
      </c>
      <c r="F53" s="23">
        <v>0.49791666666666662</v>
      </c>
      <c r="G53" s="6">
        <f t="shared" si="12"/>
        <v>3.4722222222222154E-2</v>
      </c>
      <c r="H53" s="45" t="s">
        <v>216</v>
      </c>
      <c r="I53" s="3"/>
      <c r="J53" s="6"/>
      <c r="K53" s="3"/>
      <c r="L53" s="3"/>
      <c r="M53" s="3"/>
      <c r="N53" s="3"/>
      <c r="O53" s="3"/>
      <c r="P53" s="6"/>
      <c r="Q53" s="6"/>
      <c r="R53" s="33"/>
      <c r="S53" s="3"/>
    </row>
    <row r="54" spans="1:19" x14ac:dyDescent="0.25">
      <c r="A54" s="2">
        <f t="shared" si="13"/>
        <v>23</v>
      </c>
      <c r="B54" s="26" t="s">
        <v>56</v>
      </c>
      <c r="C54" s="28" t="s">
        <v>82</v>
      </c>
      <c r="D54" s="29" t="s">
        <v>81</v>
      </c>
      <c r="E54" s="23">
        <v>0.48472222222222222</v>
      </c>
      <c r="F54" s="23">
        <v>0.5756944444444444</v>
      </c>
      <c r="G54" s="6">
        <f t="shared" si="12"/>
        <v>9.0972222222222177E-2</v>
      </c>
      <c r="H54" s="31">
        <f t="shared" ref="H54:H73" si="14">IF(A54&lt;&gt;"",IF(G54&lt;&gt;"","1:00:00"/(G54/A54),""),"")</f>
        <v>10.534351145038173</v>
      </c>
      <c r="I54" s="23">
        <v>0.58750000000000002</v>
      </c>
      <c r="J54" s="6">
        <f>+I54-F54</f>
        <v>1.1805555555555625E-2</v>
      </c>
      <c r="K54" s="3">
        <v>48</v>
      </c>
      <c r="L54" s="3"/>
      <c r="M54" s="3"/>
      <c r="N54" s="3"/>
      <c r="O54" s="3"/>
      <c r="P54" s="6"/>
      <c r="Q54" s="6"/>
      <c r="R54" s="33"/>
      <c r="S54" s="3"/>
    </row>
    <row r="55" spans="1:19" x14ac:dyDescent="0.25">
      <c r="A55" s="2">
        <f t="shared" si="13"/>
        <v>23</v>
      </c>
      <c r="B55" s="26" t="s">
        <v>55</v>
      </c>
      <c r="C55" s="28" t="s">
        <v>79</v>
      </c>
      <c r="D55" s="29" t="s">
        <v>80</v>
      </c>
      <c r="E55" s="23">
        <v>0.48472222222222222</v>
      </c>
      <c r="F55" s="23">
        <v>0.5756944444444444</v>
      </c>
      <c r="G55" s="6">
        <f t="shared" si="12"/>
        <v>9.0972222222222177E-2</v>
      </c>
      <c r="H55" s="31">
        <f t="shared" si="14"/>
        <v>10.534351145038173</v>
      </c>
      <c r="I55" s="23">
        <v>0.58750000000000002</v>
      </c>
      <c r="J55" s="6">
        <f>+I55-F55</f>
        <v>1.1805555555555625E-2</v>
      </c>
      <c r="K55" s="3">
        <v>52</v>
      </c>
      <c r="L55" s="3"/>
      <c r="M55" s="3"/>
      <c r="N55" s="3"/>
      <c r="O55" s="3"/>
      <c r="P55" s="6"/>
      <c r="Q55" s="6"/>
      <c r="R55" s="33"/>
      <c r="S55" s="3"/>
    </row>
    <row r="56" spans="1:19" x14ac:dyDescent="0.25">
      <c r="A56" s="2">
        <f t="shared" si="13"/>
        <v>23</v>
      </c>
      <c r="B56" s="26" t="s">
        <v>52</v>
      </c>
      <c r="C56" s="28" t="s">
        <v>180</v>
      </c>
      <c r="D56" s="29" t="s">
        <v>181</v>
      </c>
      <c r="E56" s="23">
        <v>0.4770833333333333</v>
      </c>
      <c r="F56" s="23">
        <v>0.57013888888888886</v>
      </c>
      <c r="G56" s="6">
        <f t="shared" si="12"/>
        <v>9.3055555555555558E-2</v>
      </c>
      <c r="H56" s="31">
        <f t="shared" si="14"/>
        <v>10.298507462686565</v>
      </c>
      <c r="I56" s="23">
        <v>0.58333333333333337</v>
      </c>
      <c r="J56" s="6">
        <f>+I56-F56</f>
        <v>1.3194444444444509E-2</v>
      </c>
      <c r="K56" s="3">
        <v>52</v>
      </c>
      <c r="L56" s="3"/>
      <c r="M56" s="3"/>
      <c r="N56" s="3"/>
      <c r="O56" s="3"/>
      <c r="P56" s="6"/>
      <c r="Q56" s="6"/>
      <c r="R56" s="33"/>
      <c r="S56" s="3"/>
    </row>
    <row r="57" spans="1:19" x14ac:dyDescent="0.25">
      <c r="A57" s="2">
        <f t="shared" si="13"/>
        <v>23</v>
      </c>
      <c r="B57" s="26" t="s">
        <v>51</v>
      </c>
      <c r="C57" s="28" t="s">
        <v>182</v>
      </c>
      <c r="D57" s="29" t="s">
        <v>183</v>
      </c>
      <c r="E57" s="23">
        <v>0.47430555555555554</v>
      </c>
      <c r="F57" s="23">
        <v>0.55694444444444446</v>
      </c>
      <c r="G57" s="6">
        <f t="shared" si="12"/>
        <v>8.2638888888888928E-2</v>
      </c>
      <c r="H57" s="31">
        <f t="shared" si="14"/>
        <v>11.596638655462177</v>
      </c>
      <c r="I57" s="23">
        <v>0.56388888888888888</v>
      </c>
      <c r="J57" s="6">
        <f>+I57-F57</f>
        <v>6.9444444444444198E-3</v>
      </c>
      <c r="K57" s="3">
        <v>56</v>
      </c>
      <c r="L57" s="3"/>
      <c r="M57" s="3"/>
      <c r="N57" s="3"/>
      <c r="O57" s="3"/>
      <c r="P57" s="6"/>
      <c r="Q57" s="6"/>
      <c r="R57" s="33"/>
      <c r="S57" s="3"/>
    </row>
    <row r="58" spans="1:19" x14ac:dyDescent="0.25">
      <c r="A58" s="2">
        <f t="shared" si="13"/>
        <v>23</v>
      </c>
      <c r="B58" s="26" t="s">
        <v>62</v>
      </c>
      <c r="C58" s="28" t="s">
        <v>137</v>
      </c>
      <c r="D58" s="29" t="s">
        <v>138</v>
      </c>
      <c r="E58" s="23">
        <v>0.50069444444444444</v>
      </c>
      <c r="F58" s="23">
        <v>0.65277777777777779</v>
      </c>
      <c r="G58" s="6">
        <f t="shared" si="12"/>
        <v>0.15208333333333335</v>
      </c>
      <c r="H58" s="31">
        <f t="shared" si="14"/>
        <v>6.3013698630136981</v>
      </c>
      <c r="I58" s="3"/>
      <c r="J58" s="6"/>
      <c r="K58" s="3"/>
      <c r="L58" s="3"/>
      <c r="M58" s="3"/>
      <c r="N58" s="3"/>
      <c r="O58" s="3"/>
      <c r="P58" s="6"/>
      <c r="Q58" s="6"/>
      <c r="R58" s="33"/>
      <c r="S58" s="3"/>
    </row>
    <row r="59" spans="1:19" x14ac:dyDescent="0.25">
      <c r="A59" s="2">
        <f t="shared" si="13"/>
        <v>23</v>
      </c>
      <c r="B59" s="26" t="s">
        <v>67</v>
      </c>
      <c r="C59" s="28" t="s">
        <v>139</v>
      </c>
      <c r="D59" s="29" t="s">
        <v>142</v>
      </c>
      <c r="E59" s="23">
        <v>0.50069444444444444</v>
      </c>
      <c r="F59" s="23">
        <v>0.65277777777777779</v>
      </c>
      <c r="G59" s="6">
        <f t="shared" si="12"/>
        <v>0.15208333333333335</v>
      </c>
      <c r="H59" s="31">
        <f t="shared" si="14"/>
        <v>6.3013698630136981</v>
      </c>
      <c r="I59" s="3"/>
      <c r="J59" s="6"/>
      <c r="K59" s="3"/>
      <c r="L59" s="3"/>
      <c r="M59" s="3"/>
      <c r="N59" s="3"/>
      <c r="O59" s="3"/>
      <c r="P59" s="6"/>
      <c r="Q59" s="6"/>
      <c r="R59" s="33"/>
      <c r="S59" s="3"/>
    </row>
    <row r="60" spans="1:19" x14ac:dyDescent="0.25">
      <c r="A60" s="2">
        <f t="shared" si="13"/>
        <v>23</v>
      </c>
      <c r="B60" s="26" t="s">
        <v>66</v>
      </c>
      <c r="C60" s="28" t="s">
        <v>140</v>
      </c>
      <c r="D60" s="29" t="s">
        <v>141</v>
      </c>
      <c r="E60" s="23">
        <v>0.50069444444444444</v>
      </c>
      <c r="F60" s="23">
        <v>0.65277777777777779</v>
      </c>
      <c r="G60" s="6">
        <f t="shared" si="12"/>
        <v>0.15208333333333335</v>
      </c>
      <c r="H60" s="31">
        <f t="shared" si="14"/>
        <v>6.3013698630136981</v>
      </c>
      <c r="I60" s="3"/>
      <c r="J60" s="6"/>
      <c r="K60" s="3"/>
      <c r="L60" s="3"/>
      <c r="M60" s="3"/>
      <c r="N60" s="3"/>
      <c r="O60" s="3"/>
      <c r="P60" s="6"/>
      <c r="Q60" s="6"/>
      <c r="R60" s="33"/>
      <c r="S60" s="3"/>
    </row>
    <row r="61" spans="1:19" x14ac:dyDescent="0.25">
      <c r="A61" s="2">
        <f t="shared" si="13"/>
        <v>23</v>
      </c>
      <c r="B61" s="26" t="s">
        <v>44</v>
      </c>
      <c r="C61" s="28" t="s">
        <v>154</v>
      </c>
      <c r="D61" s="29" t="s">
        <v>155</v>
      </c>
      <c r="E61" s="23">
        <v>0.45277777777777778</v>
      </c>
      <c r="F61" s="23">
        <v>0.60555555555555551</v>
      </c>
      <c r="G61" s="6">
        <f t="shared" si="12"/>
        <v>0.15277777777777773</v>
      </c>
      <c r="H61" s="31">
        <f t="shared" si="14"/>
        <v>6.2727272727272743</v>
      </c>
      <c r="I61" s="23">
        <v>0.61875000000000002</v>
      </c>
      <c r="J61" s="6">
        <f>+I61-F61</f>
        <v>1.3194444444444509E-2</v>
      </c>
      <c r="K61" s="3">
        <v>50</v>
      </c>
      <c r="L61" s="3"/>
      <c r="M61" s="3"/>
      <c r="N61" s="3"/>
      <c r="O61" s="3"/>
      <c r="P61" s="6"/>
      <c r="Q61" s="6"/>
      <c r="R61" s="33"/>
      <c r="S61" s="3"/>
    </row>
    <row r="62" spans="1:19" x14ac:dyDescent="0.25">
      <c r="A62" s="2">
        <f t="shared" si="13"/>
        <v>23</v>
      </c>
      <c r="B62" s="26" t="s">
        <v>69</v>
      </c>
      <c r="C62" s="28" t="s">
        <v>145</v>
      </c>
      <c r="D62" s="29" t="s">
        <v>146</v>
      </c>
      <c r="E62" s="23">
        <v>0.50277777777777777</v>
      </c>
      <c r="F62" s="23">
        <v>0.65277777777777779</v>
      </c>
      <c r="G62" s="6">
        <f t="shared" si="12"/>
        <v>0.15000000000000002</v>
      </c>
      <c r="H62" s="31">
        <f t="shared" si="14"/>
        <v>6.3888888888888875</v>
      </c>
      <c r="I62" s="3"/>
      <c r="J62" s="6"/>
      <c r="K62" s="3"/>
      <c r="L62" s="3"/>
      <c r="M62" s="3"/>
      <c r="N62" s="3"/>
      <c r="O62" s="3"/>
      <c r="P62" s="6"/>
      <c r="Q62" s="6"/>
      <c r="R62" s="33"/>
      <c r="S62" s="3"/>
    </row>
    <row r="63" spans="1:19" x14ac:dyDescent="0.25">
      <c r="A63" s="2">
        <f t="shared" si="13"/>
        <v>23</v>
      </c>
      <c r="B63" s="26" t="s">
        <v>70</v>
      </c>
      <c r="C63" s="28" t="s">
        <v>147</v>
      </c>
      <c r="D63" s="29" t="s">
        <v>148</v>
      </c>
      <c r="E63" s="23">
        <v>0.50277777777777777</v>
      </c>
      <c r="F63" s="23">
        <v>0.65277777777777779</v>
      </c>
      <c r="G63" s="6">
        <f t="shared" si="12"/>
        <v>0.15000000000000002</v>
      </c>
      <c r="H63" s="31">
        <f t="shared" si="14"/>
        <v>6.3888888888888875</v>
      </c>
      <c r="I63" s="3"/>
      <c r="J63" s="6"/>
      <c r="K63" s="3"/>
      <c r="L63" s="3"/>
      <c r="M63" s="3"/>
      <c r="N63" s="3"/>
      <c r="O63" s="3"/>
      <c r="P63" s="6"/>
      <c r="Q63" s="6"/>
      <c r="R63" s="33"/>
      <c r="S63" s="3"/>
    </row>
    <row r="64" spans="1:19" x14ac:dyDescent="0.25">
      <c r="A64" s="2">
        <f t="shared" si="13"/>
        <v>23</v>
      </c>
      <c r="B64" s="26" t="s">
        <v>57</v>
      </c>
      <c r="C64" s="28" t="s">
        <v>95</v>
      </c>
      <c r="D64" s="29" t="s">
        <v>96</v>
      </c>
      <c r="E64" s="23">
        <v>0.48680555555555555</v>
      </c>
      <c r="F64" s="23">
        <v>0.57847222222222217</v>
      </c>
      <c r="G64" s="6">
        <f t="shared" si="12"/>
        <v>9.1666666666666619E-2</v>
      </c>
      <c r="H64" s="31">
        <f t="shared" si="14"/>
        <v>10.454545454545459</v>
      </c>
      <c r="I64" s="23">
        <v>0.59166666666666667</v>
      </c>
      <c r="J64" s="6">
        <f t="shared" ref="J64:J72" si="15">+I64-F64</f>
        <v>1.3194444444444509E-2</v>
      </c>
      <c r="K64" s="3">
        <v>60</v>
      </c>
      <c r="L64" s="3"/>
      <c r="M64" s="3"/>
      <c r="N64" s="3"/>
      <c r="O64" s="3"/>
      <c r="P64" s="6"/>
      <c r="Q64" s="6"/>
      <c r="R64" s="33"/>
      <c r="S64" s="3"/>
    </row>
    <row r="65" spans="1:19" x14ac:dyDescent="0.25">
      <c r="A65" s="2">
        <f t="shared" si="13"/>
        <v>23</v>
      </c>
      <c r="B65" s="26" t="s">
        <v>58</v>
      </c>
      <c r="C65" s="28" t="s">
        <v>97</v>
      </c>
      <c r="D65" s="29" t="s">
        <v>98</v>
      </c>
      <c r="E65" s="23">
        <v>0.48680555555555555</v>
      </c>
      <c r="F65" s="23">
        <v>0.57847222222222217</v>
      </c>
      <c r="G65" s="6">
        <f t="shared" si="12"/>
        <v>9.1666666666666619E-2</v>
      </c>
      <c r="H65" s="31">
        <f t="shared" si="14"/>
        <v>10.454545454545459</v>
      </c>
      <c r="I65" s="23">
        <v>0.59166666666666667</v>
      </c>
      <c r="J65" s="6">
        <f t="shared" si="15"/>
        <v>1.3194444444444509E-2</v>
      </c>
      <c r="K65" s="3">
        <v>48</v>
      </c>
      <c r="L65" s="3"/>
      <c r="M65" s="3"/>
      <c r="N65" s="3"/>
      <c r="O65" s="3"/>
      <c r="P65" s="6"/>
      <c r="Q65" s="6"/>
      <c r="R65" s="33"/>
      <c r="S65" s="3"/>
    </row>
    <row r="66" spans="1:19" x14ac:dyDescent="0.25">
      <c r="A66" s="2">
        <f t="shared" si="13"/>
        <v>23</v>
      </c>
      <c r="B66" s="26" t="s">
        <v>54</v>
      </c>
      <c r="C66" s="28" t="s">
        <v>83</v>
      </c>
      <c r="D66" s="29" t="s">
        <v>84</v>
      </c>
      <c r="E66" s="23">
        <v>0.48472222222222222</v>
      </c>
      <c r="F66" s="23">
        <v>0.57638888888888895</v>
      </c>
      <c r="G66" s="6">
        <f t="shared" si="12"/>
        <v>9.166666666666673E-2</v>
      </c>
      <c r="H66" s="31">
        <f t="shared" si="14"/>
        <v>10.454545454545448</v>
      </c>
      <c r="I66" s="23">
        <v>0.58611111111111114</v>
      </c>
      <c r="J66" s="6">
        <f t="shared" si="15"/>
        <v>9.7222222222221877E-3</v>
      </c>
      <c r="K66" s="3">
        <v>48</v>
      </c>
      <c r="L66" s="3"/>
      <c r="M66" s="3"/>
      <c r="N66" s="3"/>
      <c r="O66" s="3"/>
      <c r="P66" s="6"/>
      <c r="Q66" s="6"/>
      <c r="R66" s="33"/>
      <c r="S66" s="3"/>
    </row>
    <row r="67" spans="1:19" x14ac:dyDescent="0.25">
      <c r="A67" s="2">
        <f t="shared" si="13"/>
        <v>23</v>
      </c>
      <c r="B67" s="26" t="s">
        <v>53</v>
      </c>
      <c r="C67" s="28" t="s">
        <v>85</v>
      </c>
      <c r="D67" s="29" t="s">
        <v>86</v>
      </c>
      <c r="E67" s="23">
        <v>0.48472222222222222</v>
      </c>
      <c r="F67" s="23">
        <v>0.57638888888888895</v>
      </c>
      <c r="G67" s="6">
        <f t="shared" si="12"/>
        <v>9.166666666666673E-2</v>
      </c>
      <c r="H67" s="31">
        <f t="shared" si="14"/>
        <v>10.454545454545448</v>
      </c>
      <c r="I67" s="23">
        <v>0.58611111111111114</v>
      </c>
      <c r="J67" s="6">
        <f t="shared" si="15"/>
        <v>9.7222222222221877E-3</v>
      </c>
      <c r="K67" s="3">
        <v>40</v>
      </c>
      <c r="L67" s="3"/>
      <c r="M67" s="3"/>
      <c r="N67" s="3"/>
      <c r="O67" s="3"/>
      <c r="P67" s="6"/>
      <c r="Q67" s="6"/>
      <c r="R67" s="33"/>
      <c r="S67" s="3"/>
    </row>
    <row r="68" spans="1:19" x14ac:dyDescent="0.25">
      <c r="A68" s="2">
        <f t="shared" si="13"/>
        <v>23</v>
      </c>
      <c r="B68" s="26" t="s">
        <v>59</v>
      </c>
      <c r="C68" s="28" t="s">
        <v>99</v>
      </c>
      <c r="D68" s="29" t="s">
        <v>100</v>
      </c>
      <c r="E68" s="23">
        <v>0.49583333333333335</v>
      </c>
      <c r="F68" s="23">
        <v>0.57916666666666672</v>
      </c>
      <c r="G68" s="6">
        <f t="shared" si="12"/>
        <v>8.333333333333337E-2</v>
      </c>
      <c r="H68" s="31">
        <f t="shared" si="14"/>
        <v>11.499999999999993</v>
      </c>
      <c r="I68" s="23">
        <v>0.58750000000000002</v>
      </c>
      <c r="J68" s="6">
        <f t="shared" si="15"/>
        <v>8.3333333333333037E-3</v>
      </c>
      <c r="K68" s="3">
        <v>44</v>
      </c>
      <c r="L68" s="3"/>
      <c r="M68" s="3"/>
      <c r="N68" s="3"/>
      <c r="O68" s="3"/>
      <c r="P68" s="6"/>
      <c r="Q68" s="6"/>
      <c r="R68" s="33"/>
      <c r="S68" s="3"/>
    </row>
    <row r="69" spans="1:19" x14ac:dyDescent="0.25">
      <c r="A69" s="2">
        <f t="shared" si="13"/>
        <v>23</v>
      </c>
      <c r="B69" s="26" t="s">
        <v>61</v>
      </c>
      <c r="C69" s="28" t="s">
        <v>107</v>
      </c>
      <c r="D69" s="29" t="s">
        <v>108</v>
      </c>
      <c r="E69" s="23">
        <v>0.4993055555555555</v>
      </c>
      <c r="F69" s="23">
        <v>0.59444444444444444</v>
      </c>
      <c r="G69" s="6">
        <f t="shared" ref="G69:G76" si="16">+F69-E69</f>
        <v>9.5138888888888939E-2</v>
      </c>
      <c r="H69" s="31">
        <f t="shared" si="14"/>
        <v>10.072992700729921</v>
      </c>
      <c r="I69" s="23">
        <v>0.60625000000000007</v>
      </c>
      <c r="J69" s="6">
        <f t="shared" si="15"/>
        <v>1.1805555555555625E-2</v>
      </c>
      <c r="K69" s="3">
        <v>56</v>
      </c>
      <c r="L69" s="3"/>
      <c r="M69" s="3"/>
      <c r="N69" s="3"/>
      <c r="O69" s="3"/>
      <c r="P69" s="6"/>
      <c r="Q69" s="6"/>
      <c r="R69" s="33"/>
      <c r="S69" s="3"/>
    </row>
    <row r="70" spans="1:19" x14ac:dyDescent="0.25">
      <c r="A70" s="2">
        <f t="shared" si="13"/>
        <v>23</v>
      </c>
      <c r="B70" s="26" t="s">
        <v>65</v>
      </c>
      <c r="C70" s="28" t="s">
        <v>87</v>
      </c>
      <c r="D70" s="29" t="s">
        <v>88</v>
      </c>
      <c r="E70" s="23">
        <v>0.50069444444444444</v>
      </c>
      <c r="F70" s="23">
        <v>0.57708333333333328</v>
      </c>
      <c r="G70" s="6">
        <f t="shared" si="16"/>
        <v>7.638888888888884E-2</v>
      </c>
      <c r="H70" s="31">
        <f t="shared" si="14"/>
        <v>12.545454545454552</v>
      </c>
      <c r="I70" s="23">
        <v>0.58611111111111114</v>
      </c>
      <c r="J70" s="6">
        <f t="shared" si="15"/>
        <v>9.0277777777778567E-3</v>
      </c>
      <c r="K70" s="3">
        <v>56</v>
      </c>
      <c r="L70" s="3"/>
      <c r="M70" s="3"/>
      <c r="N70" s="3"/>
      <c r="O70" s="3"/>
      <c r="P70" s="6"/>
      <c r="Q70" s="6"/>
      <c r="R70" s="33"/>
      <c r="S70" s="3"/>
    </row>
    <row r="71" spans="1:19" x14ac:dyDescent="0.25">
      <c r="A71" s="2">
        <f t="shared" si="13"/>
        <v>23</v>
      </c>
      <c r="B71" s="26" t="s">
        <v>63</v>
      </c>
      <c r="C71" s="35" t="s">
        <v>91</v>
      </c>
      <c r="D71" s="36" t="s">
        <v>92</v>
      </c>
      <c r="E71" s="23">
        <v>0.50069444444444444</v>
      </c>
      <c r="F71" s="23">
        <v>0.57708333333333328</v>
      </c>
      <c r="G71" s="6">
        <f t="shared" si="16"/>
        <v>7.638888888888884E-2</v>
      </c>
      <c r="H71" s="31">
        <f t="shared" si="14"/>
        <v>12.545454545454552</v>
      </c>
      <c r="I71" s="23">
        <v>0.58611111111111114</v>
      </c>
      <c r="J71" s="6">
        <f t="shared" si="15"/>
        <v>9.0277777777778567E-3</v>
      </c>
      <c r="K71" s="46">
        <v>76</v>
      </c>
      <c r="L71" s="3"/>
      <c r="M71" s="3"/>
      <c r="N71" s="3"/>
      <c r="O71" s="3"/>
      <c r="P71" s="6"/>
      <c r="Q71" s="6"/>
      <c r="R71" s="33"/>
      <c r="S71" s="3"/>
    </row>
    <row r="72" spans="1:19" x14ac:dyDescent="0.25">
      <c r="A72" s="2">
        <f t="shared" si="13"/>
        <v>23</v>
      </c>
      <c r="B72" s="26" t="s">
        <v>47</v>
      </c>
      <c r="C72" s="28" t="s">
        <v>156</v>
      </c>
      <c r="D72" s="29" t="s">
        <v>157</v>
      </c>
      <c r="E72" s="23">
        <v>0.45277777777777778</v>
      </c>
      <c r="F72" s="23">
        <v>0.60555555555555551</v>
      </c>
      <c r="G72" s="6">
        <f t="shared" si="16"/>
        <v>0.15277777777777773</v>
      </c>
      <c r="H72" s="31">
        <f t="shared" si="14"/>
        <v>6.2727272727272743</v>
      </c>
      <c r="I72" s="23">
        <v>0.61875000000000002</v>
      </c>
      <c r="J72" s="6">
        <f t="shared" si="15"/>
        <v>1.3194444444444509E-2</v>
      </c>
      <c r="K72" s="3">
        <v>40</v>
      </c>
      <c r="L72" s="3"/>
      <c r="M72" s="3"/>
      <c r="N72" s="3"/>
      <c r="O72" s="3"/>
      <c r="P72" s="6"/>
      <c r="Q72" s="6"/>
      <c r="R72" s="33"/>
      <c r="S72" s="3"/>
    </row>
    <row r="73" spans="1:19" x14ac:dyDescent="0.25">
      <c r="A73" s="2">
        <f t="shared" si="13"/>
        <v>23</v>
      </c>
      <c r="B73" s="26" t="s">
        <v>64</v>
      </c>
      <c r="C73" s="28" t="s">
        <v>143</v>
      </c>
      <c r="D73" s="29" t="s">
        <v>144</v>
      </c>
      <c r="E73" s="23">
        <v>0.50208333333333333</v>
      </c>
      <c r="F73" s="23">
        <v>0.65277777777777779</v>
      </c>
      <c r="G73" s="6">
        <f t="shared" si="16"/>
        <v>0.15069444444444446</v>
      </c>
      <c r="H73" s="31">
        <f t="shared" si="14"/>
        <v>6.3594470046082936</v>
      </c>
      <c r="I73" s="3"/>
      <c r="J73" s="6"/>
      <c r="K73" s="3"/>
      <c r="L73" s="3"/>
      <c r="M73" s="3"/>
      <c r="N73" s="3"/>
      <c r="O73" s="3"/>
      <c r="P73" s="6"/>
      <c r="Q73" s="6"/>
      <c r="R73" s="33"/>
      <c r="S73" s="3"/>
    </row>
    <row r="74" spans="1:19" x14ac:dyDescent="0.25">
      <c r="A74" s="2">
        <v>46</v>
      </c>
      <c r="B74" s="26" t="s">
        <v>31</v>
      </c>
      <c r="C74" s="30" t="s">
        <v>210</v>
      </c>
      <c r="D74" s="29" t="s">
        <v>211</v>
      </c>
      <c r="E74" s="23">
        <v>0.41666666666666669</v>
      </c>
      <c r="F74" s="23">
        <v>0.49027777777777781</v>
      </c>
      <c r="G74" s="6">
        <f t="shared" si="16"/>
        <v>7.3611111111111127E-2</v>
      </c>
      <c r="H74" s="31"/>
      <c r="I74" s="23">
        <v>0.50277777777777777</v>
      </c>
      <c r="J74" s="6">
        <f>+I74-F74</f>
        <v>1.2499999999999956E-2</v>
      </c>
      <c r="K74" s="3">
        <v>52</v>
      </c>
      <c r="L74" s="23">
        <v>0.53194444444444444</v>
      </c>
      <c r="M74" s="23">
        <v>0.6118055555555556</v>
      </c>
      <c r="N74" s="6">
        <f>(+M74-L74)+(F74-E74)</f>
        <v>0.15347222222222229</v>
      </c>
      <c r="O74" s="23">
        <v>0.62708333333333333</v>
      </c>
      <c r="P74" s="6">
        <f>O74-M74</f>
        <v>1.5277777777777724E-2</v>
      </c>
      <c r="Q74" s="6">
        <f t="shared" ref="Q74" si="17">+P74+J74</f>
        <v>2.7777777777777679E-2</v>
      </c>
      <c r="R74" s="34">
        <f>IF(A74&lt;&gt;"",IF(N74&lt;&gt;"","1:00:00"/(N74/A74),""),"")</f>
        <v>12.488687782805425</v>
      </c>
      <c r="S74" s="3">
        <v>52</v>
      </c>
    </row>
    <row r="75" spans="1:19" x14ac:dyDescent="0.25">
      <c r="A75" s="2">
        <v>23</v>
      </c>
      <c r="B75" s="26" t="s">
        <v>26</v>
      </c>
      <c r="C75" s="35" t="s">
        <v>158</v>
      </c>
      <c r="D75" s="36" t="s">
        <v>159</v>
      </c>
      <c r="E75" s="23">
        <v>0.40763888888888888</v>
      </c>
      <c r="F75" s="23">
        <v>0.4826388888888889</v>
      </c>
      <c r="G75" s="6">
        <f t="shared" si="16"/>
        <v>7.5000000000000011E-2</v>
      </c>
      <c r="H75" s="31">
        <f>IF(A75&lt;&gt;"",IF(G75&lt;&gt;"","1:00:00"/(G75/A75),""),"")</f>
        <v>12.777777777777775</v>
      </c>
      <c r="I75" s="23">
        <v>0.49513888888888885</v>
      </c>
      <c r="J75" s="6">
        <f>+I75-F75</f>
        <v>1.2499999999999956E-2</v>
      </c>
      <c r="K75" s="46">
        <v>62</v>
      </c>
      <c r="L75" s="3"/>
      <c r="M75" s="3"/>
      <c r="N75" s="23"/>
      <c r="O75" s="3"/>
      <c r="P75" s="6"/>
      <c r="Q75" s="6"/>
      <c r="R75" s="24"/>
      <c r="S75" s="3"/>
    </row>
    <row r="76" spans="1:19" x14ac:dyDescent="0.25">
      <c r="A76" s="2">
        <f>+A75</f>
        <v>23</v>
      </c>
      <c r="B76" s="26" t="s">
        <v>68</v>
      </c>
      <c r="C76" s="28" t="s">
        <v>93</v>
      </c>
      <c r="D76" s="29" t="s">
        <v>94</v>
      </c>
      <c r="E76" s="23">
        <v>0.50138888888888888</v>
      </c>
      <c r="F76" s="23">
        <v>0.57708333333333328</v>
      </c>
      <c r="G76" s="6">
        <f t="shared" si="16"/>
        <v>7.5694444444444398E-2</v>
      </c>
      <c r="H76" s="31">
        <f>IF(A76&lt;&gt;"",IF(G76&lt;&gt;"","1:00:00"/(G76/A76),""),"")</f>
        <v>12.660550458715603</v>
      </c>
      <c r="I76" s="23">
        <v>0.58888888888888891</v>
      </c>
      <c r="J76" s="6">
        <f>+I76-F76</f>
        <v>1.1805555555555625E-2</v>
      </c>
      <c r="K76" s="3">
        <v>60</v>
      </c>
      <c r="L76" s="3"/>
      <c r="M76" s="3"/>
      <c r="N76" s="3"/>
      <c r="O76" s="3"/>
      <c r="P76" s="6"/>
      <c r="Q76" s="6"/>
      <c r="R76" s="3"/>
      <c r="S76" s="3"/>
    </row>
    <row r="77" spans="1:19" x14ac:dyDescent="0.25">
      <c r="B77" s="8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43" customFormat="1" x14ac:dyDescent="0.25">
      <c r="A78" s="41"/>
      <c r="B78" s="42"/>
      <c r="C78" s="33"/>
      <c r="D78" s="33" t="s">
        <v>217</v>
      </c>
      <c r="E78" s="33">
        <f t="shared" ref="E78:J78" si="18">COUNT(E5:E76)</f>
        <v>72</v>
      </c>
      <c r="F78" s="33">
        <f t="shared" si="18"/>
        <v>72</v>
      </c>
      <c r="G78" s="33">
        <f t="shared" si="18"/>
        <v>72</v>
      </c>
      <c r="H78" s="33">
        <f t="shared" si="18"/>
        <v>65</v>
      </c>
      <c r="I78" s="33">
        <f t="shared" si="18"/>
        <v>65</v>
      </c>
      <c r="J78" s="33">
        <f t="shared" si="18"/>
        <v>65</v>
      </c>
      <c r="K78" s="33"/>
      <c r="L78" s="33">
        <f>COUNT(L5:L76)</f>
        <v>6</v>
      </c>
      <c r="M78" s="33">
        <f>COUNT(M5:M76)</f>
        <v>6</v>
      </c>
      <c r="N78" s="33">
        <f>COUNT(N5:N76)</f>
        <v>6</v>
      </c>
      <c r="O78" s="33">
        <f>COUNT(O5:O76)</f>
        <v>6</v>
      </c>
      <c r="P78" s="33">
        <f>COUNT(P5:P76)</f>
        <v>6</v>
      </c>
      <c r="Q78" s="33"/>
      <c r="R78" s="33">
        <f>COUNT(R5:R76)</f>
        <v>6</v>
      </c>
      <c r="S78" s="33">
        <f>COUNT(S5:S76)</f>
        <v>6</v>
      </c>
    </row>
    <row r="79" spans="1:19" x14ac:dyDescent="0.25">
      <c r="B79" s="8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ortState ref="A5:R78">
    <sortCondition ref="B5:B7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Société Générale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JDPWIN</dc:creator>
  <cp:lastModifiedBy>Windows User</cp:lastModifiedBy>
  <cp:lastPrinted>2014-07-28T19:17:42Z</cp:lastPrinted>
  <dcterms:created xsi:type="dcterms:W3CDTF">2014-07-14T09:34:42Z</dcterms:created>
  <dcterms:modified xsi:type="dcterms:W3CDTF">2014-07-29T12:54:05Z</dcterms:modified>
</cp:coreProperties>
</file>